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附件三" sheetId="1" r:id="rId1"/>
    <sheet name="Sheet3" sheetId="2" r:id="rId2"/>
  </sheets>
  <definedNames>
    <definedName name="_xlnm.Print_Area" localSheetId="0">'附件三'!$A$1:$P$305</definedName>
    <definedName name="_xlnm.Print_Titles" localSheetId="0">'附件三'!$2:$7</definedName>
  </definedNames>
  <calcPr fullCalcOnLoad="1"/>
</workbook>
</file>

<file path=xl/sharedStrings.xml><?xml version="1.0" encoding="utf-8"?>
<sst xmlns="http://schemas.openxmlformats.org/spreadsheetml/2006/main" count="316" uniqueCount="310">
  <si>
    <t>附件2</t>
  </si>
  <si>
    <t>增城区2018年村级集体运转补助资金计算表</t>
  </si>
  <si>
    <t>单位：万元</t>
  </si>
  <si>
    <t>序号</t>
  </si>
  <si>
    <t>村名称</t>
  </si>
  <si>
    <t>2017年村集体总收入
合计</t>
  </si>
  <si>
    <t>2017年村集体经常性收入</t>
  </si>
  <si>
    <t>2017年户籍
人口数</t>
  </si>
  <si>
    <t>根据2017年经常性收入和人口数计算补差资金</t>
  </si>
  <si>
    <t>(补助后)村集体总收入</t>
  </si>
  <si>
    <t>（补助后）总收入不到30万元再次补差资金</t>
  </si>
  <si>
    <t>2018年应下达补助金总额</t>
  </si>
  <si>
    <t>2018年（第一批）补助金下达金额</t>
  </si>
  <si>
    <t>2018年（第二批）补助金下达金额(本次下达金额）</t>
  </si>
  <si>
    <t>经常性
收入合计</t>
  </si>
  <si>
    <t>⒈经营收入</t>
  </si>
  <si>
    <t>⒉发包及上交收入</t>
  </si>
  <si>
    <t>⒊投资收益</t>
  </si>
  <si>
    <t>⒋其他收入</t>
  </si>
  <si>
    <t>全区合计</t>
  </si>
  <si>
    <t>荔城街合计</t>
  </si>
  <si>
    <t>金星村</t>
  </si>
  <si>
    <t>棠村村</t>
  </si>
  <si>
    <t>陈桥头村</t>
  </si>
  <si>
    <t>光明村</t>
  </si>
  <si>
    <t>罗岗村</t>
  </si>
  <si>
    <t>龙角村</t>
  </si>
  <si>
    <t>迳吓村</t>
  </si>
  <si>
    <t>廖隔塘村</t>
  </si>
  <si>
    <t>庆东村</t>
  </si>
  <si>
    <t>夏街村</t>
  </si>
  <si>
    <t>棠厦村</t>
  </si>
  <si>
    <t>西瓜岭村</t>
  </si>
  <si>
    <t>太平村村</t>
  </si>
  <si>
    <t>群爱村</t>
  </si>
  <si>
    <t>蒋村村</t>
  </si>
  <si>
    <t>莲塘村</t>
  </si>
  <si>
    <t>木潭村</t>
  </si>
  <si>
    <t>明星村</t>
  </si>
  <si>
    <t>城丰村</t>
  </si>
  <si>
    <t>庆丰村</t>
  </si>
  <si>
    <t>五一村</t>
  </si>
  <si>
    <t>三联村</t>
  </si>
  <si>
    <t>廖村村</t>
  </si>
  <si>
    <t>新联村</t>
  </si>
  <si>
    <t>增江街合计</t>
  </si>
  <si>
    <t>白湖村</t>
  </si>
  <si>
    <t>大埔围村</t>
  </si>
  <si>
    <t>东方村</t>
  </si>
  <si>
    <t>初溪村</t>
  </si>
  <si>
    <t>西山村</t>
  </si>
  <si>
    <t>陆村村</t>
  </si>
  <si>
    <t>联益村</t>
  </si>
  <si>
    <t>光耀村</t>
  </si>
  <si>
    <t>四丰村</t>
  </si>
  <si>
    <t>五星村</t>
  </si>
  <si>
    <t>光辉村</t>
  </si>
  <si>
    <t>朱村街合计</t>
  </si>
  <si>
    <t>朱村村</t>
  </si>
  <si>
    <t>龙岗村</t>
  </si>
  <si>
    <t>龙新村</t>
  </si>
  <si>
    <t>山田村</t>
  </si>
  <si>
    <t>丹邱村</t>
  </si>
  <si>
    <t>秀山村</t>
  </si>
  <si>
    <t>凤岗村</t>
  </si>
  <si>
    <t>神岗村</t>
  </si>
  <si>
    <t>横塱村</t>
  </si>
  <si>
    <t>联兴村</t>
  </si>
  <si>
    <t>南岗村</t>
  </si>
  <si>
    <t>山角村</t>
  </si>
  <si>
    <t>永宁街合计</t>
  </si>
  <si>
    <t>章陂村</t>
  </si>
  <si>
    <t>下元村</t>
  </si>
  <si>
    <t>中元村</t>
  </si>
  <si>
    <t>斯庄村</t>
  </si>
  <si>
    <t>叶岭村</t>
  </si>
  <si>
    <t>蒌元村</t>
  </si>
  <si>
    <t>长岗村</t>
  </si>
  <si>
    <t>湖中村</t>
  </si>
  <si>
    <t>白水村</t>
  </si>
  <si>
    <t>路边村</t>
  </si>
  <si>
    <t>湖东村</t>
  </si>
  <si>
    <t>郭村村</t>
  </si>
  <si>
    <t>石迳村</t>
  </si>
  <si>
    <t>冯村村</t>
  </si>
  <si>
    <t>简村村</t>
  </si>
  <si>
    <t>公安村</t>
  </si>
  <si>
    <t>岗丰村</t>
  </si>
  <si>
    <t>百湖村</t>
  </si>
  <si>
    <t>翟洞村</t>
  </si>
  <si>
    <t>塔岗村</t>
  </si>
  <si>
    <t>九如村</t>
  </si>
  <si>
    <t>陂头村</t>
  </si>
  <si>
    <t>新塘镇合计</t>
  </si>
  <si>
    <t>东华村</t>
  </si>
  <si>
    <t>群星村</t>
  </si>
  <si>
    <t>新何村</t>
  </si>
  <si>
    <t>东洲村</t>
  </si>
  <si>
    <t>南安村</t>
  </si>
  <si>
    <t>南埔村</t>
  </si>
  <si>
    <t>上岭村</t>
  </si>
  <si>
    <t>岗尾村</t>
  </si>
  <si>
    <t>官道村</t>
  </si>
  <si>
    <t>官湖村</t>
  </si>
  <si>
    <t>上基村</t>
  </si>
  <si>
    <t>塘美村</t>
  </si>
  <si>
    <t>瑶田村</t>
  </si>
  <si>
    <t>白江村</t>
  </si>
  <si>
    <t>甘涌村</t>
  </si>
  <si>
    <t>石下村</t>
  </si>
  <si>
    <t>西洲村</t>
  </si>
  <si>
    <t>瓜岭村</t>
  </si>
  <si>
    <t>三安村</t>
  </si>
  <si>
    <t>大敦村</t>
  </si>
  <si>
    <t>新墩村</t>
  </si>
  <si>
    <t>乌石村</t>
  </si>
  <si>
    <t>新街村</t>
  </si>
  <si>
    <t>黄沙头村</t>
  </si>
  <si>
    <t>上邵村</t>
  </si>
  <si>
    <t>白石村</t>
  </si>
  <si>
    <t>长巷村</t>
  </si>
  <si>
    <t>久裕村</t>
  </si>
  <si>
    <t>坭紫村</t>
  </si>
  <si>
    <t>塘边村</t>
  </si>
  <si>
    <t>田心村</t>
  </si>
  <si>
    <t>巷口村</t>
  </si>
  <si>
    <t>中新镇合计</t>
  </si>
  <si>
    <t>钟岭村</t>
  </si>
  <si>
    <t>联安村</t>
  </si>
  <si>
    <t>集丰村</t>
  </si>
  <si>
    <t>坑贝村</t>
  </si>
  <si>
    <t>新围村</t>
  </si>
  <si>
    <t>濠迳村</t>
  </si>
  <si>
    <t>团结村</t>
  </si>
  <si>
    <t>九和村</t>
  </si>
  <si>
    <t>田美村</t>
  </si>
  <si>
    <t>合益村</t>
  </si>
  <si>
    <t>五联村</t>
  </si>
  <si>
    <t>心岭村</t>
  </si>
  <si>
    <t>三星村</t>
  </si>
  <si>
    <t>大安村</t>
  </si>
  <si>
    <t>简塘村</t>
  </si>
  <si>
    <t>新安村</t>
  </si>
  <si>
    <t>大田村</t>
  </si>
  <si>
    <t>山美村</t>
  </si>
  <si>
    <t>三迳村</t>
  </si>
  <si>
    <t>中新村</t>
  </si>
  <si>
    <t>安良村</t>
  </si>
  <si>
    <t>霞迳村</t>
  </si>
  <si>
    <t>池岭村</t>
  </si>
  <si>
    <t>南池村</t>
  </si>
  <si>
    <t>联丰村</t>
  </si>
  <si>
    <t>里汾村</t>
  </si>
  <si>
    <t>坳头村</t>
  </si>
  <si>
    <t>茅田村</t>
  </si>
  <si>
    <t>双塘村</t>
  </si>
  <si>
    <t>泮霞村</t>
  </si>
  <si>
    <t>官塘村</t>
  </si>
  <si>
    <t>永兴村</t>
  </si>
  <si>
    <t>慈岭村</t>
  </si>
  <si>
    <t>派潭镇合计</t>
  </si>
  <si>
    <t>邓路吓村</t>
  </si>
  <si>
    <t>旧高埔村</t>
  </si>
  <si>
    <t>大田围村</t>
  </si>
  <si>
    <t>高埔村</t>
  </si>
  <si>
    <t>利迳村</t>
  </si>
  <si>
    <t>佳松岭村</t>
  </si>
  <si>
    <t>拖罗村</t>
  </si>
  <si>
    <t>玉枕村</t>
  </si>
  <si>
    <t>刘家村</t>
  </si>
  <si>
    <t>车洞村</t>
  </si>
  <si>
    <t>黄沙氹村</t>
  </si>
  <si>
    <t>派潭村</t>
  </si>
  <si>
    <t>双头村</t>
  </si>
  <si>
    <t>汉湖村</t>
  </si>
  <si>
    <t>高村村</t>
  </si>
  <si>
    <t>大埔村</t>
  </si>
  <si>
    <t>围园村</t>
  </si>
  <si>
    <t>亚如冚村</t>
  </si>
  <si>
    <t>亚口冚村</t>
  </si>
  <si>
    <t>双合寮村</t>
  </si>
  <si>
    <t>樟洞坑村</t>
  </si>
  <si>
    <t>上九陂村</t>
  </si>
  <si>
    <t>高滩村</t>
  </si>
  <si>
    <t>东洞村</t>
  </si>
  <si>
    <t>背阴村</t>
  </si>
  <si>
    <t>密石村</t>
  </si>
  <si>
    <t>邓村村</t>
  </si>
  <si>
    <t>湾吓村</t>
  </si>
  <si>
    <t>黄洞村</t>
  </si>
  <si>
    <t>万能村</t>
  </si>
  <si>
    <t>湴汾村</t>
  </si>
  <si>
    <t>水口冚村</t>
  </si>
  <si>
    <t>小迳村</t>
  </si>
  <si>
    <t>榕树吓村</t>
  </si>
  <si>
    <t>鹅兜村</t>
  </si>
  <si>
    <t>七境村</t>
  </si>
  <si>
    <t>石滩镇合计</t>
  </si>
  <si>
    <t>元岗村</t>
  </si>
  <si>
    <t>葵湖村</t>
  </si>
  <si>
    <t>元美村</t>
  </si>
  <si>
    <t>田桥村</t>
  </si>
  <si>
    <t>灯坣村</t>
  </si>
  <si>
    <t>桥头村</t>
  </si>
  <si>
    <t>金兰寺</t>
  </si>
  <si>
    <t>沙头村</t>
  </si>
  <si>
    <t>水龙村</t>
  </si>
  <si>
    <t>塘口村</t>
  </si>
  <si>
    <t>溪头村</t>
  </si>
  <si>
    <t>新山吓</t>
  </si>
  <si>
    <t>旧山吓</t>
  </si>
  <si>
    <t>麻车村</t>
  </si>
  <si>
    <t>下围村</t>
  </si>
  <si>
    <t>龙地村</t>
  </si>
  <si>
    <t>土江村</t>
  </si>
  <si>
    <t>上塘村</t>
  </si>
  <si>
    <t>岗贝村</t>
  </si>
  <si>
    <t>田边村</t>
  </si>
  <si>
    <t>沙尾村</t>
  </si>
  <si>
    <t>横岭村</t>
  </si>
  <si>
    <t>街心村</t>
  </si>
  <si>
    <t>仙塘村</t>
  </si>
  <si>
    <t>马修村</t>
  </si>
  <si>
    <t>顾屋村</t>
  </si>
  <si>
    <t>郑田村</t>
  </si>
  <si>
    <t>塘头村</t>
  </si>
  <si>
    <t>岳埔村</t>
  </si>
  <si>
    <t>石头村</t>
  </si>
  <si>
    <t>石厦村</t>
  </si>
  <si>
    <t>南坣村</t>
  </si>
  <si>
    <t>沙陇村</t>
  </si>
  <si>
    <t>谢屋村</t>
  </si>
  <si>
    <t>石湖村</t>
  </si>
  <si>
    <t>吓岗村</t>
  </si>
  <si>
    <t>增塘村</t>
  </si>
  <si>
    <t>凰埔村</t>
  </si>
  <si>
    <t>碧江村</t>
  </si>
  <si>
    <t>元洲村</t>
  </si>
  <si>
    <t>高门村</t>
  </si>
  <si>
    <t>小楼镇合计</t>
  </si>
  <si>
    <t>腊圃村</t>
  </si>
  <si>
    <t>正隆村</t>
  </si>
  <si>
    <t>罗坑村</t>
  </si>
  <si>
    <t>竹坑村</t>
  </si>
  <si>
    <t>长岭村</t>
  </si>
  <si>
    <t>秀水村</t>
  </si>
  <si>
    <t>青迳村</t>
  </si>
  <si>
    <t>约场村</t>
  </si>
  <si>
    <t>小楼村</t>
  </si>
  <si>
    <t>九益村</t>
  </si>
  <si>
    <t>江坳村</t>
  </si>
  <si>
    <t>西园村</t>
  </si>
  <si>
    <t>黄村村</t>
  </si>
  <si>
    <t>邓山村</t>
  </si>
  <si>
    <t>沙岗村</t>
  </si>
  <si>
    <t>二龙村</t>
  </si>
  <si>
    <t>庙潭村</t>
  </si>
  <si>
    <t>西境村</t>
  </si>
  <si>
    <t>东境村</t>
  </si>
  <si>
    <t>河洞村</t>
  </si>
  <si>
    <t>正果镇合计</t>
  </si>
  <si>
    <t>合水店村</t>
  </si>
  <si>
    <t>何屋村</t>
  </si>
  <si>
    <t>银场村</t>
  </si>
  <si>
    <t>水围村</t>
  </si>
  <si>
    <t>东汾村</t>
  </si>
  <si>
    <t>岳村村</t>
  </si>
  <si>
    <t>蒙花布村</t>
  </si>
  <si>
    <t>黄塘村</t>
  </si>
  <si>
    <t>黄屋村</t>
  </si>
  <si>
    <t>畲族村</t>
  </si>
  <si>
    <t>亮星村</t>
  </si>
  <si>
    <t>水口村</t>
  </si>
  <si>
    <t>石溪村</t>
  </si>
  <si>
    <t>麻冚村</t>
  </si>
  <si>
    <t>白面石村</t>
  </si>
  <si>
    <t>乌头石村</t>
  </si>
  <si>
    <t>到蔚村</t>
  </si>
  <si>
    <t>中西村</t>
  </si>
  <si>
    <t>浪拔村</t>
  </si>
  <si>
    <t>番丰村</t>
  </si>
  <si>
    <t>西湖滩村</t>
  </si>
  <si>
    <t>圭湖村</t>
  </si>
  <si>
    <t>大冚村</t>
  </si>
  <si>
    <t>兰溪村</t>
  </si>
  <si>
    <t>正果洋</t>
  </si>
  <si>
    <t>池田村</t>
  </si>
  <si>
    <t>麦村村</t>
  </si>
  <si>
    <t>庙尾村</t>
  </si>
  <si>
    <t>和平村</t>
  </si>
  <si>
    <t>汀塘村</t>
  </si>
  <si>
    <t>花园村</t>
  </si>
  <si>
    <t>仙村镇合计</t>
  </si>
  <si>
    <t>下境村</t>
  </si>
  <si>
    <t>仙联村</t>
  </si>
  <si>
    <t>巷头村</t>
  </si>
  <si>
    <t>竹园村</t>
  </si>
  <si>
    <t>十字窖村</t>
  </si>
  <si>
    <t>深涌村</t>
  </si>
  <si>
    <t>基岗村</t>
  </si>
  <si>
    <t>蓝山村</t>
  </si>
  <si>
    <t>潮山村</t>
  </si>
  <si>
    <t>沙滘村</t>
  </si>
  <si>
    <t>岳湖村</t>
  </si>
  <si>
    <t>碧潭村</t>
  </si>
  <si>
    <t>下基村</t>
  </si>
  <si>
    <t>沙角村</t>
  </si>
  <si>
    <t>上境村</t>
  </si>
  <si>
    <t>西南村</t>
  </si>
  <si>
    <t>说明：284个村级收入统计由各镇街农村财政结算中心负责统计发送给区农经办，区农经办负责汇总。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</si>
</sst>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_ "/>
    <numFmt numFmtId="179" formatCode="#,##0.00_);[Red]\(#,##0.00\)"/>
    <numFmt numFmtId="180" formatCode="0.00_ "/>
  </numFmts>
  <fonts count="50">
    <font>
      <sz val="11"/>
      <color indexed="8"/>
      <name val="宋体"/>
      <family val="0"/>
    </font>
    <font>
      <sz val="11"/>
      <color indexed="9"/>
      <name val="宋体"/>
      <family val="0"/>
    </font>
    <font>
      <b/>
      <sz val="11"/>
      <color indexed="8"/>
      <name val="宋体"/>
      <family val="0"/>
    </font>
    <font>
      <b/>
      <sz val="18"/>
      <color indexed="56"/>
      <name val="宋体"/>
      <family val="0"/>
    </font>
    <font>
      <b/>
      <sz val="11"/>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sz val="11"/>
      <color indexed="17"/>
      <name val="宋体"/>
      <family val="0"/>
    </font>
    <font>
      <b/>
      <sz val="11"/>
      <color indexed="63"/>
      <name val="宋体"/>
      <family val="0"/>
    </font>
    <font>
      <sz val="11"/>
      <color indexed="20"/>
      <name val="宋体"/>
      <family val="0"/>
    </font>
    <font>
      <b/>
      <sz val="15"/>
      <color indexed="56"/>
      <name val="宋体"/>
      <family val="0"/>
    </font>
    <font>
      <sz val="11"/>
      <color indexed="52"/>
      <name val="宋体"/>
      <family val="0"/>
    </font>
    <font>
      <u val="single"/>
      <sz val="11"/>
      <color indexed="20"/>
      <name val="宋体"/>
      <family val="0"/>
    </font>
    <font>
      <sz val="12"/>
      <name val="宋体"/>
      <family val="0"/>
    </font>
    <font>
      <sz val="14"/>
      <color indexed="8"/>
      <name val="宋体"/>
      <family val="0"/>
    </font>
    <font>
      <b/>
      <sz val="14"/>
      <color indexed="8"/>
      <name val="Times New Roman"/>
      <family val="1"/>
    </font>
    <font>
      <b/>
      <sz val="10"/>
      <color indexed="8"/>
      <name val="宋体"/>
      <family val="0"/>
    </font>
    <font>
      <sz val="12"/>
      <color indexed="8"/>
      <name val="宋体"/>
      <family val="0"/>
    </font>
    <font>
      <b/>
      <sz val="20"/>
      <color indexed="8"/>
      <name val="黑体"/>
      <family val="3"/>
    </font>
    <font>
      <b/>
      <sz val="12"/>
      <color indexed="8"/>
      <name val="宋体"/>
      <family val="0"/>
    </font>
    <font>
      <b/>
      <sz val="14"/>
      <color indexed="8"/>
      <name val="宋体"/>
      <family val="0"/>
    </font>
    <font>
      <b/>
      <sz val="14"/>
      <color indexed="8"/>
      <name val="黑体"/>
      <family val="3"/>
    </font>
    <font>
      <b/>
      <sz val="16"/>
      <color indexed="8"/>
      <name val="黑体"/>
      <family val="3"/>
    </font>
    <font>
      <b/>
      <sz val="12"/>
      <color indexed="8"/>
      <name val="Times New Roman"/>
      <family val="1"/>
    </font>
    <font>
      <sz val="12"/>
      <color indexed="8"/>
      <name val="Times New Roman"/>
      <family val="1"/>
    </font>
    <font>
      <sz val="14"/>
      <color indexed="8"/>
      <name val="Times New Roman"/>
      <family val="1"/>
    </font>
    <font>
      <sz val="11"/>
      <color indexed="8"/>
      <name val="Times New Roman"/>
      <family val="1"/>
    </font>
    <font>
      <sz val="9"/>
      <name val="宋体"/>
      <family val="0"/>
    </font>
    <font>
      <sz val="11"/>
      <color theme="1"/>
      <name val="Calibri"/>
      <family val="0"/>
    </font>
    <font>
      <sz val="11"/>
      <color theme="1"/>
      <name val="宋体"/>
      <family val="0"/>
    </font>
    <font>
      <sz val="14"/>
      <color theme="1"/>
      <name val="宋体"/>
      <family val="0"/>
    </font>
    <font>
      <b/>
      <sz val="14"/>
      <color theme="1"/>
      <name val="Times New Roman"/>
      <family val="1"/>
    </font>
    <font>
      <b/>
      <sz val="10"/>
      <color theme="1"/>
      <name val="宋体"/>
      <family val="0"/>
    </font>
    <font>
      <b/>
      <sz val="11"/>
      <color theme="1"/>
      <name val="宋体"/>
      <family val="0"/>
    </font>
    <font>
      <b/>
      <sz val="20"/>
      <color theme="1"/>
      <name val="黑体"/>
      <family val="3"/>
    </font>
    <font>
      <b/>
      <sz val="12"/>
      <color theme="1"/>
      <name val="宋体"/>
      <family val="0"/>
    </font>
    <font>
      <b/>
      <sz val="12"/>
      <color theme="1"/>
      <name val="Times New Roman"/>
      <family val="1"/>
    </font>
    <font>
      <sz val="12"/>
      <color theme="1"/>
      <name val="Times New Roman"/>
      <family val="1"/>
    </font>
    <font>
      <sz val="14"/>
      <color theme="1"/>
      <name val="Times New Roman"/>
      <family val="1"/>
    </font>
    <font>
      <sz val="11"/>
      <color theme="1"/>
      <name val="Times New Roman"/>
      <family val="1"/>
    </font>
    <font>
      <sz val="12"/>
      <color theme="1"/>
      <name val="宋体"/>
      <family val="0"/>
    </font>
    <font>
      <b/>
      <sz val="14"/>
      <color theme="1"/>
      <name val="黑体"/>
      <family val="3"/>
    </font>
    <font>
      <b/>
      <sz val="16"/>
      <color theme="1"/>
      <name val="黑体"/>
      <family val="3"/>
    </font>
    <font>
      <b/>
      <sz val="14"/>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28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16" borderId="5" applyNumberFormat="0" applyAlignment="0" applyProtection="0"/>
    <xf numFmtId="0" fontId="8" fillId="16" borderId="5" applyNumberFormat="0" applyAlignment="0" applyProtection="0"/>
    <xf numFmtId="0" fontId="8" fillId="16" borderId="5" applyNumberFormat="0" applyAlignment="0" applyProtection="0"/>
    <xf numFmtId="0" fontId="8" fillId="16" borderId="5" applyNumberFormat="0" applyAlignment="0" applyProtection="0"/>
    <xf numFmtId="0" fontId="8" fillId="16" borderId="5" applyNumberFormat="0" applyAlignment="0" applyProtection="0"/>
    <xf numFmtId="0" fontId="8" fillId="16" borderId="5" applyNumberFormat="0" applyAlignment="0" applyProtection="0"/>
    <xf numFmtId="0" fontId="10" fillId="17" borderId="6" applyNumberFormat="0" applyAlignment="0" applyProtection="0"/>
    <xf numFmtId="0" fontId="10" fillId="17" borderId="6" applyNumberFormat="0" applyAlignment="0" applyProtection="0"/>
    <xf numFmtId="0" fontId="10" fillId="17" borderId="6" applyNumberFormat="0" applyAlignment="0" applyProtection="0"/>
    <xf numFmtId="0" fontId="10" fillId="17" borderId="6" applyNumberFormat="0" applyAlignment="0" applyProtection="0"/>
    <xf numFmtId="0" fontId="10" fillId="17" borderId="6" applyNumberFormat="0" applyAlignment="0" applyProtection="0"/>
    <xf numFmtId="0" fontId="10" fillId="17" borderId="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4" fillId="16" borderId="8" applyNumberFormat="0" applyAlignment="0" applyProtection="0"/>
    <xf numFmtId="0" fontId="14" fillId="16" borderId="8" applyNumberFormat="0" applyAlignment="0" applyProtection="0"/>
    <xf numFmtId="0" fontId="14" fillId="16" borderId="8" applyNumberFormat="0" applyAlignment="0" applyProtection="0"/>
    <xf numFmtId="0" fontId="14" fillId="16" borderId="8" applyNumberFormat="0" applyAlignment="0" applyProtection="0"/>
    <xf numFmtId="0" fontId="14" fillId="16" borderId="8" applyNumberFormat="0" applyAlignment="0" applyProtection="0"/>
    <xf numFmtId="0" fontId="14" fillId="16" borderId="8" applyNumberFormat="0" applyAlignment="0" applyProtection="0"/>
    <xf numFmtId="0" fontId="7" fillId="7" borderId="5" applyNumberFormat="0" applyAlignment="0" applyProtection="0"/>
    <xf numFmtId="0" fontId="7" fillId="7" borderId="5" applyNumberFormat="0" applyAlignment="0" applyProtection="0"/>
    <xf numFmtId="0" fontId="7" fillId="7" borderId="5" applyNumberFormat="0" applyAlignment="0" applyProtection="0"/>
    <xf numFmtId="0" fontId="7" fillId="7" borderId="5" applyNumberFormat="0" applyAlignment="0" applyProtection="0"/>
    <xf numFmtId="0" fontId="7" fillId="7" borderId="5" applyNumberFormat="0" applyAlignment="0" applyProtection="0"/>
    <xf numFmtId="0" fontId="7"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140">
    <xf numFmtId="0" fontId="0" fillId="0" borderId="0" xfId="0" applyAlignment="1">
      <alignment vertical="center"/>
    </xf>
    <xf numFmtId="0" fontId="35" fillId="24" borderId="0" xfId="0" applyFont="1" applyFill="1" applyAlignment="1">
      <alignment vertical="center" wrapText="1"/>
    </xf>
    <xf numFmtId="0" fontId="36" fillId="24" borderId="0" xfId="0" applyFont="1" applyFill="1" applyAlignment="1">
      <alignment horizontal="center" vertical="center"/>
    </xf>
    <xf numFmtId="0" fontId="37" fillId="24" borderId="0" xfId="0" applyFont="1" applyFill="1" applyAlignment="1">
      <alignment vertical="center"/>
    </xf>
    <xf numFmtId="0" fontId="36" fillId="24" borderId="0" xfId="0" applyFont="1" applyFill="1" applyAlignment="1">
      <alignment vertical="center"/>
    </xf>
    <xf numFmtId="0" fontId="35" fillId="25" borderId="0" xfId="0" applyFont="1" applyFill="1" applyAlignment="1">
      <alignment vertical="center"/>
    </xf>
    <xf numFmtId="0" fontId="35" fillId="24" borderId="0" xfId="0" applyFont="1" applyFill="1" applyAlignment="1">
      <alignment horizontal="center" vertical="center" wrapText="1"/>
    </xf>
    <xf numFmtId="0" fontId="38" fillId="24" borderId="0" xfId="0" applyFont="1" applyFill="1" applyAlignment="1">
      <alignment vertical="center"/>
    </xf>
    <xf numFmtId="176" fontId="38" fillId="24" borderId="0" xfId="0" applyNumberFormat="1" applyFont="1" applyFill="1" applyAlignment="1">
      <alignment horizontal="right" vertical="center"/>
    </xf>
    <xf numFmtId="0" fontId="39" fillId="24" borderId="0" xfId="0" applyFont="1" applyFill="1" applyAlignment="1">
      <alignment vertical="center"/>
    </xf>
    <xf numFmtId="0" fontId="35" fillId="24" borderId="0" xfId="0" applyFont="1" applyFill="1" applyAlignment="1">
      <alignment vertical="center"/>
    </xf>
    <xf numFmtId="0" fontId="35" fillId="24" borderId="0" xfId="0" applyFont="1" applyFill="1" applyBorder="1" applyAlignment="1">
      <alignment vertical="center"/>
    </xf>
    <xf numFmtId="176" fontId="35" fillId="24" borderId="0" xfId="0" applyNumberFormat="1" applyFont="1" applyFill="1" applyBorder="1" applyAlignment="1">
      <alignment vertical="center"/>
    </xf>
    <xf numFmtId="177" fontId="39" fillId="24" borderId="0" xfId="0" applyNumberFormat="1" applyFont="1" applyFill="1" applyBorder="1" applyAlignment="1">
      <alignment horizontal="right" vertical="center"/>
    </xf>
    <xf numFmtId="178" fontId="35" fillId="24" borderId="0" xfId="0" applyNumberFormat="1" applyFont="1" applyFill="1" applyBorder="1" applyAlignment="1">
      <alignment vertical="center"/>
    </xf>
    <xf numFmtId="0" fontId="39" fillId="24" borderId="0" xfId="0" applyFont="1" applyFill="1" applyBorder="1" applyAlignment="1">
      <alignment vertical="center"/>
    </xf>
    <xf numFmtId="176" fontId="38" fillId="24" borderId="0" xfId="0" applyNumberFormat="1" applyFont="1" applyFill="1" applyBorder="1" applyAlignment="1">
      <alignment horizontal="right" vertical="center"/>
    </xf>
    <xf numFmtId="0" fontId="40" fillId="24" borderId="0" xfId="0" applyNumberFormat="1" applyFont="1" applyFill="1" applyBorder="1" applyAlignment="1">
      <alignment horizontal="center" vertical="center"/>
    </xf>
    <xf numFmtId="0" fontId="41" fillId="24" borderId="10" xfId="0" applyNumberFormat="1" applyFont="1" applyFill="1" applyBorder="1" applyAlignment="1">
      <alignment vertical="center"/>
    </xf>
    <xf numFmtId="176" fontId="41" fillId="24" borderId="10" xfId="0" applyNumberFormat="1" applyFont="1" applyFill="1" applyBorder="1" applyAlignment="1">
      <alignment horizontal="right" vertical="center"/>
    </xf>
    <xf numFmtId="0" fontId="41" fillId="24" borderId="0" xfId="0" applyNumberFormat="1" applyFont="1" applyFill="1" applyBorder="1" applyAlignment="1">
      <alignment vertical="center"/>
    </xf>
    <xf numFmtId="179" fontId="37" fillId="24" borderId="11" xfId="0" applyNumberFormat="1" applyFont="1" applyFill="1" applyBorder="1" applyAlignment="1">
      <alignment horizontal="right" vertical="center"/>
    </xf>
    <xf numFmtId="179" fontId="42" fillId="24" borderId="11" xfId="0" applyNumberFormat="1" applyFont="1" applyFill="1" applyBorder="1" applyAlignment="1">
      <alignment horizontal="right" vertical="center"/>
    </xf>
    <xf numFmtId="0" fontId="35" fillId="24" borderId="11" xfId="0" applyFont="1" applyFill="1" applyBorder="1" applyAlignment="1">
      <alignment horizontal="center" vertical="center" wrapText="1"/>
    </xf>
    <xf numFmtId="49" fontId="41" fillId="24" borderId="12" xfId="0" applyNumberFormat="1" applyFont="1" applyFill="1" applyBorder="1" applyAlignment="1">
      <alignment horizontal="center" vertical="center"/>
    </xf>
    <xf numFmtId="176" fontId="41" fillId="24" borderId="12" xfId="0" applyNumberFormat="1" applyFont="1" applyFill="1" applyBorder="1" applyAlignment="1">
      <alignment horizontal="right" vertical="center"/>
    </xf>
    <xf numFmtId="179" fontId="43" fillId="24" borderId="11" xfId="0" applyNumberFormat="1" applyFont="1" applyFill="1" applyBorder="1" applyAlignment="1">
      <alignment horizontal="right" vertical="center"/>
    </xf>
    <xf numFmtId="179" fontId="43" fillId="24" borderId="11" xfId="0" applyNumberFormat="1" applyFont="1" applyFill="1" applyBorder="1" applyAlignment="1">
      <alignment horizontal="right" vertical="center" shrinkToFit="1"/>
    </xf>
    <xf numFmtId="176" fontId="42" fillId="24" borderId="11" xfId="161" applyNumberFormat="1" applyFont="1" applyFill="1" applyBorder="1" applyAlignment="1">
      <alignment horizontal="right" vertical="center"/>
      <protection/>
    </xf>
    <xf numFmtId="176" fontId="42" fillId="24" borderId="12" xfId="161" applyNumberFormat="1" applyFont="1" applyFill="1" applyBorder="1" applyAlignment="1">
      <alignment horizontal="right" vertical="center"/>
      <protection/>
    </xf>
    <xf numFmtId="179" fontId="42" fillId="24" borderId="11" xfId="161" applyNumberFormat="1" applyFont="1" applyFill="1" applyBorder="1" applyAlignment="1">
      <alignment horizontal="right" vertical="center"/>
      <protection/>
    </xf>
    <xf numFmtId="179" fontId="43" fillId="24" borderId="11" xfId="161" applyNumberFormat="1" applyFont="1" applyFill="1" applyBorder="1" applyAlignment="1">
      <alignment horizontal="right" vertical="center"/>
      <protection/>
    </xf>
    <xf numFmtId="176" fontId="42" fillId="24" borderId="12" xfId="160" applyNumberFormat="1" applyFont="1" applyFill="1" applyBorder="1" applyAlignment="1">
      <alignment horizontal="right" vertical="center"/>
      <protection/>
    </xf>
    <xf numFmtId="176" fontId="42" fillId="24" borderId="11" xfId="160" applyNumberFormat="1" applyFont="1" applyFill="1" applyBorder="1" applyAlignment="1">
      <alignment horizontal="right" vertical="center"/>
      <protection/>
    </xf>
    <xf numFmtId="179" fontId="42" fillId="24" borderId="11" xfId="160" applyNumberFormat="1" applyFont="1" applyFill="1" applyBorder="1" applyAlignment="1">
      <alignment horizontal="right" vertical="center"/>
      <protection/>
    </xf>
    <xf numFmtId="179" fontId="43" fillId="24" borderId="11" xfId="160" applyNumberFormat="1" applyFont="1" applyFill="1" applyBorder="1" applyAlignment="1">
      <alignment horizontal="right" vertical="center"/>
      <protection/>
    </xf>
    <xf numFmtId="179" fontId="43" fillId="24" borderId="11" xfId="160" applyNumberFormat="1" applyFont="1" applyFill="1" applyBorder="1" applyAlignment="1">
      <alignment horizontal="right" vertical="center" shrinkToFit="1"/>
      <protection/>
    </xf>
    <xf numFmtId="43" fontId="42" fillId="24" borderId="11" xfId="221" applyFont="1" applyFill="1" applyBorder="1" applyAlignment="1">
      <alignment horizontal="right" vertical="center"/>
    </xf>
    <xf numFmtId="43" fontId="42" fillId="24" borderId="12" xfId="221" applyFont="1" applyFill="1" applyBorder="1" applyAlignment="1">
      <alignment horizontal="right" vertical="center"/>
    </xf>
    <xf numFmtId="43" fontId="43" fillId="24" borderId="11" xfId="221" applyFont="1" applyFill="1" applyBorder="1" applyAlignment="1">
      <alignment horizontal="right" vertical="center"/>
    </xf>
    <xf numFmtId="0" fontId="41" fillId="24" borderId="12" xfId="0" applyFont="1" applyFill="1" applyBorder="1" applyAlignment="1" applyProtection="1">
      <alignment horizontal="center" vertical="center"/>
      <protection locked="0"/>
    </xf>
    <xf numFmtId="43" fontId="43" fillId="24" borderId="11" xfId="221" applyFont="1" applyFill="1" applyBorder="1" applyAlignment="1">
      <alignment horizontal="right" vertical="center" shrinkToFit="1"/>
    </xf>
    <xf numFmtId="176" fontId="40" fillId="24" borderId="0" xfId="0" applyNumberFormat="1" applyFont="1" applyFill="1" applyBorder="1" applyAlignment="1">
      <alignment horizontal="center" vertical="center"/>
    </xf>
    <xf numFmtId="176" fontId="41" fillId="24" borderId="0" xfId="0" applyNumberFormat="1" applyFont="1" applyFill="1" applyBorder="1" applyAlignment="1">
      <alignment horizontal="right" vertical="center"/>
    </xf>
    <xf numFmtId="176" fontId="36" fillId="24" borderId="11" xfId="0" applyNumberFormat="1" applyFont="1" applyFill="1" applyBorder="1" applyAlignment="1">
      <alignment vertical="center" wrapText="1"/>
    </xf>
    <xf numFmtId="176" fontId="37" fillId="24" borderId="11" xfId="0" applyNumberFormat="1" applyFont="1" applyFill="1" applyBorder="1" applyAlignment="1">
      <alignment horizontal="right" vertical="center"/>
    </xf>
    <xf numFmtId="177" fontId="37" fillId="24" borderId="11" xfId="0" applyNumberFormat="1" applyFont="1" applyFill="1" applyBorder="1" applyAlignment="1">
      <alignment horizontal="right" vertical="center"/>
    </xf>
    <xf numFmtId="178" fontId="37" fillId="24" borderId="11" xfId="0" applyNumberFormat="1" applyFont="1" applyFill="1" applyBorder="1" applyAlignment="1">
      <alignment vertical="center"/>
    </xf>
    <xf numFmtId="176" fontId="37" fillId="24" borderId="11" xfId="0" applyNumberFormat="1" applyFont="1" applyFill="1" applyBorder="1" applyAlignment="1">
      <alignment vertical="center"/>
    </xf>
    <xf numFmtId="178" fontId="37" fillId="24" borderId="11" xfId="0" applyNumberFormat="1" applyFont="1" applyFill="1" applyBorder="1" applyAlignment="1">
      <alignment vertical="center"/>
    </xf>
    <xf numFmtId="176" fontId="35" fillId="24" borderId="11" xfId="0" applyNumberFormat="1" applyFont="1" applyFill="1" applyBorder="1" applyAlignment="1">
      <alignment vertical="center"/>
    </xf>
    <xf numFmtId="177" fontId="42" fillId="24" borderId="11" xfId="0" applyNumberFormat="1" applyFont="1" applyFill="1" applyBorder="1" applyAlignment="1">
      <alignment horizontal="right" vertical="center"/>
    </xf>
    <xf numFmtId="178" fontId="44" fillId="24" borderId="11" xfId="0" applyNumberFormat="1" applyFont="1" applyFill="1" applyBorder="1" applyAlignment="1">
      <alignment vertical="center"/>
    </xf>
    <xf numFmtId="176" fontId="44" fillId="24" borderId="11" xfId="0" applyNumberFormat="1" applyFont="1" applyFill="1" applyBorder="1" applyAlignment="1">
      <alignment vertical="center"/>
    </xf>
    <xf numFmtId="177" fontId="42" fillId="24" borderId="11" xfId="0" applyNumberFormat="1" applyFont="1" applyFill="1" applyBorder="1" applyAlignment="1">
      <alignment horizontal="right" vertical="center" shrinkToFit="1"/>
    </xf>
    <xf numFmtId="0" fontId="42" fillId="24" borderId="11" xfId="0" applyNumberFormat="1" applyFont="1" applyFill="1" applyBorder="1" applyAlignment="1">
      <alignment horizontal="right" vertical="center"/>
    </xf>
    <xf numFmtId="0" fontId="42" fillId="24" borderId="11" xfId="0" applyNumberFormat="1" applyFont="1" applyFill="1" applyBorder="1" applyAlignment="1">
      <alignment horizontal="right" vertical="center" shrinkToFit="1"/>
    </xf>
    <xf numFmtId="0" fontId="41" fillId="24" borderId="0" xfId="0" applyNumberFormat="1" applyFont="1" applyFill="1" applyBorder="1" applyAlignment="1">
      <alignment horizontal="right" vertical="center"/>
    </xf>
    <xf numFmtId="178" fontId="41" fillId="24" borderId="0" xfId="0" applyNumberFormat="1" applyFont="1" applyFill="1" applyBorder="1" applyAlignment="1">
      <alignment horizontal="center" vertical="center" wrapText="1"/>
    </xf>
    <xf numFmtId="0" fontId="35" fillId="24" borderId="0" xfId="0" applyFont="1" applyFill="1" applyBorder="1" applyAlignment="1">
      <alignment vertical="center" wrapText="1"/>
    </xf>
    <xf numFmtId="179" fontId="37" fillId="24" borderId="0" xfId="0" applyNumberFormat="1" applyFont="1" applyFill="1" applyBorder="1" applyAlignment="1">
      <alignment horizontal="right" vertical="center"/>
    </xf>
    <xf numFmtId="0" fontId="36" fillId="24" borderId="0" xfId="0" applyFont="1" applyFill="1" applyBorder="1" applyAlignment="1">
      <alignment horizontal="center" vertical="center"/>
    </xf>
    <xf numFmtId="0" fontId="41" fillId="24" borderId="12" xfId="0" applyFont="1" applyFill="1" applyBorder="1" applyAlignment="1">
      <alignment horizontal="center" vertical="center" wrapText="1"/>
    </xf>
    <xf numFmtId="0" fontId="41" fillId="24" borderId="12" xfId="0" applyFont="1" applyFill="1" applyBorder="1" applyAlignment="1">
      <alignment horizontal="center" vertical="center"/>
    </xf>
    <xf numFmtId="49" fontId="41" fillId="24" borderId="12" xfId="0" applyNumberFormat="1" applyFont="1" applyFill="1" applyBorder="1" applyAlignment="1" applyProtection="1">
      <alignment horizontal="center" vertical="center"/>
      <protection/>
    </xf>
    <xf numFmtId="43" fontId="42" fillId="24" borderId="12" xfId="169" applyNumberFormat="1" applyFont="1" applyFill="1" applyBorder="1" applyAlignment="1" applyProtection="1">
      <alignment horizontal="right" vertical="center"/>
      <protection/>
    </xf>
    <xf numFmtId="43" fontId="43" fillId="24" borderId="11" xfId="169" applyNumberFormat="1" applyFont="1" applyFill="1" applyBorder="1" applyAlignment="1" applyProtection="1">
      <alignment horizontal="right" vertical="center"/>
      <protection/>
    </xf>
    <xf numFmtId="49" fontId="41" fillId="24" borderId="13" xfId="0" applyNumberFormat="1" applyFont="1" applyFill="1" applyBorder="1" applyAlignment="1">
      <alignment horizontal="center" vertical="center"/>
    </xf>
    <xf numFmtId="0" fontId="35" fillId="25" borderId="11" xfId="0" applyFont="1" applyFill="1" applyBorder="1" applyAlignment="1">
      <alignment horizontal="center" vertical="center" wrapText="1"/>
    </xf>
    <xf numFmtId="49" fontId="41" fillId="25" borderId="12" xfId="0" applyNumberFormat="1" applyFont="1" applyFill="1" applyBorder="1" applyAlignment="1">
      <alignment horizontal="center" vertical="center"/>
    </xf>
    <xf numFmtId="176" fontId="42" fillId="25" borderId="12" xfId="160" applyNumberFormat="1" applyFont="1" applyFill="1" applyBorder="1" applyAlignment="1">
      <alignment horizontal="right" vertical="center"/>
      <protection/>
    </xf>
    <xf numFmtId="179" fontId="42" fillId="25" borderId="11" xfId="160" applyNumberFormat="1" applyFont="1" applyFill="1" applyBorder="1" applyAlignment="1">
      <alignment horizontal="right" vertical="center"/>
      <protection/>
    </xf>
    <xf numFmtId="179" fontId="43" fillId="25" borderId="11" xfId="160" applyNumberFormat="1" applyFont="1" applyFill="1" applyBorder="1" applyAlignment="1">
      <alignment horizontal="right" vertical="center"/>
      <protection/>
    </xf>
    <xf numFmtId="176" fontId="42" fillId="24" borderId="11" xfId="162" applyNumberFormat="1" applyFont="1" applyFill="1" applyBorder="1" applyAlignment="1">
      <alignment horizontal="right" vertical="center"/>
      <protection/>
    </xf>
    <xf numFmtId="179" fontId="42" fillId="24" borderId="11" xfId="162" applyNumberFormat="1" applyFont="1" applyFill="1" applyBorder="1" applyAlignment="1">
      <alignment horizontal="right" vertical="center"/>
      <protection/>
    </xf>
    <xf numFmtId="49" fontId="41" fillId="24" borderId="12" xfId="171" applyNumberFormat="1" applyFont="1" applyFill="1" applyBorder="1" applyAlignment="1">
      <alignment horizontal="center" vertical="center"/>
      <protection/>
    </xf>
    <xf numFmtId="176" fontId="42" fillId="24" borderId="12" xfId="162" applyNumberFormat="1" applyFont="1" applyFill="1" applyBorder="1" applyAlignment="1">
      <alignment horizontal="right" vertical="center"/>
      <protection/>
    </xf>
    <xf numFmtId="179" fontId="43" fillId="24" borderId="11" xfId="162" applyNumberFormat="1" applyFont="1" applyFill="1" applyBorder="1" applyAlignment="1">
      <alignment horizontal="right" vertical="center"/>
      <protection/>
    </xf>
    <xf numFmtId="0" fontId="43" fillId="24" borderId="11" xfId="162" applyFont="1" applyFill="1" applyBorder="1" applyAlignment="1">
      <alignment vertical="center"/>
      <protection/>
    </xf>
    <xf numFmtId="0" fontId="42" fillId="24" borderId="11" xfId="0" applyNumberFormat="1" applyFont="1" applyFill="1" applyBorder="1" applyAlignment="1" applyProtection="1">
      <alignment horizontal="right" vertical="center"/>
      <protection/>
    </xf>
    <xf numFmtId="176" fontId="35" fillId="25" borderId="11" xfId="0" applyNumberFormat="1" applyFont="1" applyFill="1" applyBorder="1" applyAlignment="1">
      <alignment vertical="center"/>
    </xf>
    <xf numFmtId="0" fontId="42" fillId="25" borderId="11" xfId="0" applyNumberFormat="1" applyFont="1" applyFill="1" applyBorder="1" applyAlignment="1">
      <alignment horizontal="right" vertical="center"/>
    </xf>
    <xf numFmtId="178" fontId="37" fillId="25" borderId="11" xfId="0" applyNumberFormat="1" applyFont="1" applyFill="1" applyBorder="1" applyAlignment="1">
      <alignment vertical="center"/>
    </xf>
    <xf numFmtId="176" fontId="37" fillId="25" borderId="11" xfId="0" applyNumberFormat="1" applyFont="1" applyFill="1" applyBorder="1" applyAlignment="1">
      <alignment vertical="center"/>
    </xf>
    <xf numFmtId="179" fontId="37" fillId="25" borderId="11" xfId="0" applyNumberFormat="1" applyFont="1" applyFill="1" applyBorder="1" applyAlignment="1">
      <alignment horizontal="right" vertical="center"/>
    </xf>
    <xf numFmtId="179" fontId="37" fillId="25" borderId="0" xfId="0" applyNumberFormat="1" applyFont="1" applyFill="1" applyBorder="1" applyAlignment="1">
      <alignment horizontal="right" vertical="center"/>
    </xf>
    <xf numFmtId="180" fontId="43" fillId="24" borderId="11" xfId="162" applyNumberFormat="1" applyFont="1" applyFill="1" applyBorder="1" applyAlignment="1">
      <alignment vertical="center"/>
      <protection/>
    </xf>
    <xf numFmtId="0" fontId="41" fillId="24" borderId="0" xfId="0" applyFont="1" applyFill="1" applyBorder="1" applyAlignment="1">
      <alignment horizontal="center" vertical="center"/>
    </xf>
    <xf numFmtId="49" fontId="41" fillId="24" borderId="12" xfId="172" applyNumberFormat="1" applyFont="1" applyFill="1" applyBorder="1" applyAlignment="1">
      <alignment horizontal="center" vertical="center"/>
      <protection/>
    </xf>
    <xf numFmtId="43" fontId="41" fillId="24" borderId="12" xfId="172" applyNumberFormat="1" applyFont="1" applyFill="1" applyBorder="1" applyAlignment="1">
      <alignment horizontal="center" vertical="center"/>
      <protection/>
    </xf>
    <xf numFmtId="43" fontId="41" fillId="24" borderId="12" xfId="0" applyNumberFormat="1" applyFont="1" applyFill="1" applyBorder="1" applyAlignment="1">
      <alignment horizontal="center" vertical="center"/>
    </xf>
    <xf numFmtId="176" fontId="42" fillId="24" borderId="11" xfId="170" applyNumberFormat="1" applyFont="1" applyFill="1" applyBorder="1" applyAlignment="1">
      <alignment horizontal="right" vertical="center"/>
      <protection/>
    </xf>
    <xf numFmtId="176" fontId="42" fillId="24" borderId="12" xfId="170" applyNumberFormat="1" applyFont="1" applyFill="1" applyBorder="1" applyAlignment="1">
      <alignment horizontal="right" vertical="center"/>
      <protection/>
    </xf>
    <xf numFmtId="176" fontId="43" fillId="24" borderId="11" xfId="170" applyNumberFormat="1" applyFont="1" applyFill="1" applyBorder="1" applyAlignment="1">
      <alignment horizontal="right" vertical="center"/>
      <protection/>
    </xf>
    <xf numFmtId="176" fontId="43" fillId="24" borderId="11" xfId="170" applyNumberFormat="1" applyFont="1" applyFill="1" applyBorder="1" applyAlignment="1">
      <alignment horizontal="right" vertical="center" shrinkToFit="1"/>
      <protection/>
    </xf>
    <xf numFmtId="0" fontId="41" fillId="24" borderId="0" xfId="0" applyFont="1" applyFill="1" applyAlignment="1">
      <alignment horizontal="center" vertical="center"/>
    </xf>
    <xf numFmtId="176" fontId="45" fillId="24" borderId="11" xfId="170" applyNumberFormat="1" applyFont="1" applyFill="1" applyBorder="1" applyAlignment="1">
      <alignment horizontal="right" vertical="center"/>
      <protection/>
    </xf>
    <xf numFmtId="176" fontId="42" fillId="24" borderId="11" xfId="0" applyNumberFormat="1" applyFont="1" applyFill="1" applyBorder="1" applyAlignment="1">
      <alignment horizontal="right" vertical="center"/>
    </xf>
    <xf numFmtId="176" fontId="42" fillId="24" borderId="12" xfId="0" applyNumberFormat="1" applyFont="1" applyFill="1" applyBorder="1" applyAlignment="1">
      <alignment horizontal="right" vertical="center"/>
    </xf>
    <xf numFmtId="180" fontId="42" fillId="24" borderId="11" xfId="0" applyNumberFormat="1" applyFont="1" applyFill="1" applyBorder="1" applyAlignment="1">
      <alignment vertical="center"/>
    </xf>
    <xf numFmtId="180" fontId="43" fillId="24" borderId="11" xfId="0" applyNumberFormat="1" applyFont="1" applyFill="1" applyBorder="1" applyAlignment="1">
      <alignment vertical="center"/>
    </xf>
    <xf numFmtId="180" fontId="43" fillId="24" borderId="11" xfId="0" applyNumberFormat="1" applyFont="1" applyFill="1" applyBorder="1" applyAlignment="1">
      <alignment horizontal="right" vertical="center"/>
    </xf>
    <xf numFmtId="180" fontId="42" fillId="24" borderId="11" xfId="0" applyNumberFormat="1" applyFont="1" applyFill="1" applyBorder="1" applyAlignment="1">
      <alignment horizontal="right" vertical="center"/>
    </xf>
    <xf numFmtId="180" fontId="42" fillId="24" borderId="12" xfId="0" applyNumberFormat="1" applyFont="1" applyFill="1" applyBorder="1" applyAlignment="1">
      <alignment horizontal="right" vertical="center"/>
    </xf>
    <xf numFmtId="4" fontId="43" fillId="24" borderId="11" xfId="0" applyNumberFormat="1" applyFont="1" applyFill="1" applyBorder="1" applyAlignment="1">
      <alignment vertical="center"/>
    </xf>
    <xf numFmtId="180" fontId="43" fillId="24" borderId="11" xfId="0" applyNumberFormat="1" applyFont="1" applyFill="1" applyBorder="1" applyAlignment="1">
      <alignment horizontal="right" vertical="center" shrinkToFit="1"/>
    </xf>
    <xf numFmtId="180" fontId="41" fillId="24" borderId="12" xfId="0" applyNumberFormat="1" applyFont="1" applyFill="1" applyBorder="1" applyAlignment="1">
      <alignment horizontal="center" vertical="center"/>
    </xf>
    <xf numFmtId="180" fontId="42" fillId="24" borderId="14" xfId="0" applyNumberFormat="1" applyFont="1" applyFill="1" applyBorder="1" applyAlignment="1">
      <alignment vertical="center"/>
    </xf>
    <xf numFmtId="180" fontId="42" fillId="24" borderId="11" xfId="0" applyNumberFormat="1" applyFont="1" applyFill="1" applyBorder="1" applyAlignment="1">
      <alignment vertical="center"/>
    </xf>
    <xf numFmtId="49" fontId="41" fillId="24" borderId="12" xfId="0" applyNumberFormat="1" applyFont="1" applyFill="1" applyBorder="1" applyAlignment="1">
      <alignment horizontal="center" vertical="center" wrapText="1"/>
    </xf>
    <xf numFmtId="179" fontId="43" fillId="24" borderId="11" xfId="0" applyNumberFormat="1" applyFont="1" applyFill="1" applyBorder="1" applyAlignment="1">
      <alignment horizontal="right" vertical="center" wrapText="1"/>
    </xf>
    <xf numFmtId="0" fontId="43" fillId="24" borderId="11" xfId="0" applyFont="1" applyFill="1" applyBorder="1" applyAlignment="1">
      <alignment vertical="center"/>
    </xf>
    <xf numFmtId="0" fontId="42" fillId="24" borderId="11" xfId="0" applyNumberFormat="1" applyFont="1" applyFill="1" applyBorder="1" applyAlignment="1">
      <alignment horizontal="right" vertical="center" wrapText="1"/>
    </xf>
    <xf numFmtId="178" fontId="35" fillId="24" borderId="11" xfId="0" applyNumberFormat="1" applyFont="1" applyFill="1" applyBorder="1" applyAlignment="1">
      <alignment vertical="center"/>
    </xf>
    <xf numFmtId="0" fontId="46" fillId="24" borderId="0" xfId="0" applyFont="1" applyFill="1" applyBorder="1" applyAlignment="1">
      <alignment horizontal="left" vertical="center" wrapText="1"/>
    </xf>
    <xf numFmtId="0" fontId="40" fillId="24" borderId="0" xfId="0" applyNumberFormat="1" applyFont="1" applyFill="1" applyBorder="1" applyAlignment="1">
      <alignment horizontal="center" vertical="center"/>
    </xf>
    <xf numFmtId="0" fontId="41" fillId="24" borderId="0" xfId="0" applyNumberFormat="1" applyFont="1" applyFill="1" applyBorder="1" applyAlignment="1">
      <alignment horizontal="center" vertical="center"/>
    </xf>
    <xf numFmtId="0" fontId="41" fillId="24" borderId="10" xfId="0" applyNumberFormat="1" applyFont="1" applyFill="1" applyBorder="1" applyAlignment="1">
      <alignment horizontal="right" vertical="center"/>
    </xf>
    <xf numFmtId="49" fontId="47" fillId="24" borderId="11" xfId="0" applyNumberFormat="1" applyFont="1" applyFill="1" applyBorder="1" applyAlignment="1">
      <alignment horizontal="center" vertical="center"/>
    </xf>
    <xf numFmtId="0" fontId="48" fillId="24" borderId="15" xfId="0" applyNumberFormat="1" applyFont="1" applyFill="1" applyBorder="1" applyAlignment="1">
      <alignment horizontal="center" vertical="center" wrapText="1"/>
    </xf>
    <xf numFmtId="0" fontId="48" fillId="24" borderId="12" xfId="0" applyNumberFormat="1" applyFont="1" applyFill="1" applyBorder="1" applyAlignment="1">
      <alignment horizontal="center" vertical="center" wrapText="1"/>
    </xf>
    <xf numFmtId="49" fontId="49" fillId="24" borderId="15" xfId="0" applyNumberFormat="1" applyFont="1" applyFill="1" applyBorder="1" applyAlignment="1">
      <alignment horizontal="center" vertical="center"/>
    </xf>
    <xf numFmtId="49" fontId="49" fillId="24" borderId="12" xfId="0" applyNumberFormat="1" applyFont="1" applyFill="1" applyBorder="1" applyAlignment="1">
      <alignment horizontal="center" vertical="center"/>
    </xf>
    <xf numFmtId="0" fontId="49" fillId="24" borderId="15" xfId="0" applyFont="1" applyFill="1" applyBorder="1" applyAlignment="1">
      <alignment horizontal="center" vertical="center" wrapText="1"/>
    </xf>
    <xf numFmtId="0" fontId="49" fillId="24" borderId="12" xfId="0" applyFont="1" applyFill="1" applyBorder="1" applyAlignment="1">
      <alignment horizontal="center" vertical="center" wrapText="1"/>
    </xf>
    <xf numFmtId="0" fontId="36" fillId="24" borderId="0" xfId="0" applyFont="1" applyFill="1" applyAlignment="1">
      <alignment horizontal="left" vertical="center" wrapText="1"/>
    </xf>
    <xf numFmtId="0" fontId="49" fillId="24" borderId="11" xfId="0" applyNumberFormat="1" applyFont="1" applyFill="1" applyBorder="1" applyAlignment="1">
      <alignment horizontal="center" vertical="center" wrapText="1"/>
    </xf>
    <xf numFmtId="176" fontId="47" fillId="24" borderId="14" xfId="0" applyNumberFormat="1" applyFont="1" applyFill="1" applyBorder="1" applyAlignment="1">
      <alignment horizontal="center" vertical="center" wrapText="1"/>
    </xf>
    <xf numFmtId="176" fontId="47" fillId="24" borderId="16" xfId="0" applyNumberFormat="1" applyFont="1" applyFill="1" applyBorder="1" applyAlignment="1">
      <alignment horizontal="center" vertical="center" wrapText="1"/>
    </xf>
    <xf numFmtId="176" fontId="47" fillId="24" borderId="17" xfId="0" applyNumberFormat="1" applyFont="1" applyFill="1" applyBorder="1" applyAlignment="1">
      <alignment horizontal="center" vertical="center" wrapText="1"/>
    </xf>
    <xf numFmtId="49" fontId="47" fillId="24" borderId="11" xfId="0" applyNumberFormat="1" applyFont="1" applyFill="1" applyBorder="1" applyAlignment="1">
      <alignment horizontal="center" vertical="center" wrapText="1"/>
    </xf>
    <xf numFmtId="49" fontId="49" fillId="24" borderId="11" xfId="0" applyNumberFormat="1" applyFont="1" applyFill="1" applyBorder="1" applyAlignment="1">
      <alignment horizontal="center" vertical="center" wrapText="1"/>
    </xf>
    <xf numFmtId="177" fontId="49" fillId="24" borderId="11" xfId="0" applyNumberFormat="1" applyFont="1" applyFill="1" applyBorder="1" applyAlignment="1">
      <alignment horizontal="center" vertical="center" wrapText="1"/>
    </xf>
    <xf numFmtId="178" fontId="41" fillId="24" borderId="11" xfId="0" applyNumberFormat="1" applyFont="1" applyFill="1" applyBorder="1" applyAlignment="1">
      <alignment horizontal="center" vertical="center" wrapText="1"/>
    </xf>
    <xf numFmtId="0" fontId="49" fillId="24" borderId="11" xfId="0" applyFont="1" applyFill="1" applyBorder="1" applyAlignment="1">
      <alignment horizontal="center" vertical="center" wrapText="1"/>
    </xf>
    <xf numFmtId="178" fontId="49" fillId="24" borderId="11" xfId="0" applyNumberFormat="1" applyFont="1" applyFill="1" applyBorder="1" applyAlignment="1">
      <alignment horizontal="center" vertical="center" wrapText="1"/>
    </xf>
    <xf numFmtId="176" fontId="41" fillId="24" borderId="14" xfId="0" applyNumberFormat="1" applyFont="1" applyFill="1" applyBorder="1" applyAlignment="1">
      <alignment horizontal="center" vertical="center" wrapText="1"/>
    </xf>
    <xf numFmtId="176" fontId="41" fillId="24" borderId="16" xfId="0" applyNumberFormat="1" applyFont="1" applyFill="1" applyBorder="1" applyAlignment="1">
      <alignment horizontal="center" vertical="center" wrapText="1"/>
    </xf>
    <xf numFmtId="176" fontId="41" fillId="24" borderId="17" xfId="0" applyNumberFormat="1" applyFont="1" applyFill="1" applyBorder="1" applyAlignment="1">
      <alignment horizontal="center" vertical="center" wrapText="1"/>
    </xf>
    <xf numFmtId="176" fontId="41" fillId="24" borderId="11" xfId="0" applyNumberFormat="1" applyFont="1" applyFill="1" applyBorder="1" applyAlignment="1">
      <alignment horizontal="center" vertical="center" wrapText="1"/>
    </xf>
  </cellXfs>
  <cellStyles count="270">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1 4" xfId="20"/>
    <cellStyle name="20% - 强调文字颜色 2" xfId="21"/>
    <cellStyle name="20% - 强调文字颜色 2 2" xfId="22"/>
    <cellStyle name="20% - 强调文字颜色 2 2 2" xfId="23"/>
    <cellStyle name="20% - 强调文字颜色 2 3" xfId="24"/>
    <cellStyle name="20% - 强调文字颜色 2 3 2" xfId="25"/>
    <cellStyle name="20% - 强调文字颜色 2 4" xfId="26"/>
    <cellStyle name="20% - 强调文字颜色 3" xfId="27"/>
    <cellStyle name="20% - 强调文字颜色 3 2" xfId="28"/>
    <cellStyle name="20% - 强调文字颜色 3 2 2" xfId="29"/>
    <cellStyle name="20% - 强调文字颜色 3 3" xfId="30"/>
    <cellStyle name="20% - 强调文字颜色 3 3 2" xfId="31"/>
    <cellStyle name="20% - 强调文字颜色 3 4" xfId="32"/>
    <cellStyle name="20% - 强调文字颜色 4" xfId="33"/>
    <cellStyle name="20% - 强调文字颜色 4 2" xfId="34"/>
    <cellStyle name="20% - 强调文字颜色 4 2 2" xfId="35"/>
    <cellStyle name="20% - 强调文字颜色 4 3" xfId="36"/>
    <cellStyle name="20% - 强调文字颜色 4 3 2" xfId="37"/>
    <cellStyle name="20% - 强调文字颜色 4 4" xfId="38"/>
    <cellStyle name="20% - 强调文字颜色 5" xfId="39"/>
    <cellStyle name="20% - 强调文字颜色 5 2" xfId="40"/>
    <cellStyle name="20% - 强调文字颜色 5 2 2" xfId="41"/>
    <cellStyle name="20% - 强调文字颜色 5 3" xfId="42"/>
    <cellStyle name="20% - 强调文字颜色 5 3 2" xfId="43"/>
    <cellStyle name="20% - 强调文字颜色 5 4" xfId="44"/>
    <cellStyle name="20% - 强调文字颜色 6" xfId="45"/>
    <cellStyle name="20% - 强调文字颜色 6 2" xfId="46"/>
    <cellStyle name="20% - 强调文字颜色 6 2 2" xfId="47"/>
    <cellStyle name="20% - 强调文字颜色 6 3" xfId="48"/>
    <cellStyle name="20% - 强调文字颜色 6 3 2" xfId="49"/>
    <cellStyle name="20% - 强调文字颜色 6 4" xfId="50"/>
    <cellStyle name="40% - 强调文字颜色 1" xfId="51"/>
    <cellStyle name="40% - 强调文字颜色 1 2" xfId="52"/>
    <cellStyle name="40% - 强调文字颜色 1 2 2" xfId="53"/>
    <cellStyle name="40% - 强调文字颜色 1 3" xfId="54"/>
    <cellStyle name="40% - 强调文字颜色 1 3 2" xfId="55"/>
    <cellStyle name="40% - 强调文字颜色 1 4" xfId="56"/>
    <cellStyle name="40% - 强调文字颜色 2" xfId="57"/>
    <cellStyle name="40% - 强调文字颜色 2 2" xfId="58"/>
    <cellStyle name="40% - 强调文字颜色 2 2 2" xfId="59"/>
    <cellStyle name="40% - 强调文字颜色 2 3" xfId="60"/>
    <cellStyle name="40% - 强调文字颜色 2 3 2" xfId="61"/>
    <cellStyle name="40% - 强调文字颜色 2 4" xfId="62"/>
    <cellStyle name="40% - 强调文字颜色 3" xfId="63"/>
    <cellStyle name="40% - 强调文字颜色 3 2" xfId="64"/>
    <cellStyle name="40% - 强调文字颜色 3 2 2" xfId="65"/>
    <cellStyle name="40% - 强调文字颜色 3 3" xfId="66"/>
    <cellStyle name="40% - 强调文字颜色 3 3 2" xfId="67"/>
    <cellStyle name="40% - 强调文字颜色 3 4" xfId="68"/>
    <cellStyle name="40% - 强调文字颜色 4" xfId="69"/>
    <cellStyle name="40% - 强调文字颜色 4 2" xfId="70"/>
    <cellStyle name="40% - 强调文字颜色 4 2 2" xfId="71"/>
    <cellStyle name="40% - 强调文字颜色 4 3" xfId="72"/>
    <cellStyle name="40% - 强调文字颜色 4 3 2" xfId="73"/>
    <cellStyle name="40% - 强调文字颜色 4 4" xfId="74"/>
    <cellStyle name="40% - 强调文字颜色 5" xfId="75"/>
    <cellStyle name="40% - 强调文字颜色 5 2" xfId="76"/>
    <cellStyle name="40% - 强调文字颜色 5 2 2" xfId="77"/>
    <cellStyle name="40% - 强调文字颜色 5 3" xfId="78"/>
    <cellStyle name="40% - 强调文字颜色 5 3 2" xfId="79"/>
    <cellStyle name="40% - 强调文字颜色 5 4" xfId="80"/>
    <cellStyle name="40% - 强调文字颜色 6" xfId="81"/>
    <cellStyle name="40% - 强调文字颜色 6 2" xfId="82"/>
    <cellStyle name="40% - 强调文字颜色 6 2 2" xfId="83"/>
    <cellStyle name="40% - 强调文字颜色 6 3" xfId="84"/>
    <cellStyle name="40% - 强调文字颜色 6 3 2" xfId="85"/>
    <cellStyle name="40% - 强调文字颜色 6 4" xfId="86"/>
    <cellStyle name="60% - 强调文字颜色 1" xfId="87"/>
    <cellStyle name="60% - 强调文字颜色 1 2" xfId="88"/>
    <cellStyle name="60% - 强调文字颜色 1 2 2" xfId="89"/>
    <cellStyle name="60% - 强调文字颜色 1 3" xfId="90"/>
    <cellStyle name="60% - 强调文字颜色 1 3 2" xfId="91"/>
    <cellStyle name="60% - 强调文字颜色 1 4" xfId="92"/>
    <cellStyle name="60% - 强调文字颜色 2" xfId="93"/>
    <cellStyle name="60% - 强调文字颜色 2 2" xfId="94"/>
    <cellStyle name="60% - 强调文字颜色 2 2 2" xfId="95"/>
    <cellStyle name="60% - 强调文字颜色 2 3" xfId="96"/>
    <cellStyle name="60% - 强调文字颜色 2 3 2" xfId="97"/>
    <cellStyle name="60% - 强调文字颜色 2 4" xfId="98"/>
    <cellStyle name="60% - 强调文字颜色 3" xfId="99"/>
    <cellStyle name="60% - 强调文字颜色 3 2" xfId="100"/>
    <cellStyle name="60% - 强调文字颜色 3 2 2" xfId="101"/>
    <cellStyle name="60% - 强调文字颜色 3 3" xfId="102"/>
    <cellStyle name="60% - 强调文字颜色 3 3 2" xfId="103"/>
    <cellStyle name="60% - 强调文字颜色 3 4" xfId="104"/>
    <cellStyle name="60% - 强调文字颜色 4" xfId="105"/>
    <cellStyle name="60% - 强调文字颜色 4 2" xfId="106"/>
    <cellStyle name="60% - 强调文字颜色 4 2 2" xfId="107"/>
    <cellStyle name="60% - 强调文字颜色 4 3" xfId="108"/>
    <cellStyle name="60% - 强调文字颜色 4 3 2" xfId="109"/>
    <cellStyle name="60% - 强调文字颜色 4 4" xfId="110"/>
    <cellStyle name="60% - 强调文字颜色 5" xfId="111"/>
    <cellStyle name="60% - 强调文字颜色 5 2" xfId="112"/>
    <cellStyle name="60% - 强调文字颜色 5 2 2" xfId="113"/>
    <cellStyle name="60% - 强调文字颜色 5 3" xfId="114"/>
    <cellStyle name="60% - 强调文字颜色 5 3 2" xfId="115"/>
    <cellStyle name="60% - 强调文字颜色 5 4" xfId="116"/>
    <cellStyle name="60% - 强调文字颜色 6" xfId="117"/>
    <cellStyle name="60% - 强调文字颜色 6 2" xfId="118"/>
    <cellStyle name="60% - 强调文字颜色 6 2 2" xfId="119"/>
    <cellStyle name="60% - 强调文字颜色 6 3" xfId="120"/>
    <cellStyle name="60% - 强调文字颜色 6 3 2" xfId="121"/>
    <cellStyle name="60% - 强调文字颜色 6 4" xfId="122"/>
    <cellStyle name="Percent" xfId="123"/>
    <cellStyle name="标题" xfId="124"/>
    <cellStyle name="标题 1" xfId="125"/>
    <cellStyle name="标题 1 2" xfId="126"/>
    <cellStyle name="标题 1 2 2" xfId="127"/>
    <cellStyle name="标题 1 3" xfId="128"/>
    <cellStyle name="标题 1 3 2" xfId="129"/>
    <cellStyle name="标题 1 4" xfId="130"/>
    <cellStyle name="标题 2" xfId="131"/>
    <cellStyle name="标题 2 2" xfId="132"/>
    <cellStyle name="标题 2 2 2" xfId="133"/>
    <cellStyle name="标题 2 3" xfId="134"/>
    <cellStyle name="标题 2 3 2" xfId="135"/>
    <cellStyle name="标题 2 4" xfId="136"/>
    <cellStyle name="标题 3" xfId="137"/>
    <cellStyle name="标题 3 2" xfId="138"/>
    <cellStyle name="标题 3 2 2" xfId="139"/>
    <cellStyle name="标题 3 3" xfId="140"/>
    <cellStyle name="标题 3 3 2" xfId="141"/>
    <cellStyle name="标题 3 4" xfId="142"/>
    <cellStyle name="标题 4" xfId="143"/>
    <cellStyle name="标题 4 2" xfId="144"/>
    <cellStyle name="标题 4 2 2" xfId="145"/>
    <cellStyle name="标题 4 3" xfId="146"/>
    <cellStyle name="标题 4 3 2" xfId="147"/>
    <cellStyle name="标题 4 4" xfId="148"/>
    <cellStyle name="标题 5" xfId="149"/>
    <cellStyle name="标题 5 2" xfId="150"/>
    <cellStyle name="标题 6" xfId="151"/>
    <cellStyle name="标题 6 2" xfId="152"/>
    <cellStyle name="标题 7" xfId="153"/>
    <cellStyle name="差" xfId="154"/>
    <cellStyle name="差 2" xfId="155"/>
    <cellStyle name="差 2 2" xfId="156"/>
    <cellStyle name="差 3" xfId="157"/>
    <cellStyle name="差 3 2" xfId="158"/>
    <cellStyle name="差 4" xfId="159"/>
    <cellStyle name="常规 2" xfId="160"/>
    <cellStyle name="常规 2 2" xfId="161"/>
    <cellStyle name="常规 3" xfId="162"/>
    <cellStyle name="常规 3 2" xfId="163"/>
    <cellStyle name="常规 4" xfId="164"/>
    <cellStyle name="常规 4 2" xfId="165"/>
    <cellStyle name="常规 5" xfId="166"/>
    <cellStyle name="常规 5 2" xfId="167"/>
    <cellStyle name="常规 6" xfId="168"/>
    <cellStyle name="常规 7" xfId="169"/>
    <cellStyle name="常规 8" xfId="170"/>
    <cellStyle name="常规_增城市2014年度农村集体收支情况统计汇总表" xfId="171"/>
    <cellStyle name="常规_增城市2014年度农村集体收支情况统计汇总表 (1)" xfId="172"/>
    <cellStyle name="Hyperlink" xfId="173"/>
    <cellStyle name="好" xfId="174"/>
    <cellStyle name="好 2" xfId="175"/>
    <cellStyle name="好 2 2" xfId="176"/>
    <cellStyle name="好 3" xfId="177"/>
    <cellStyle name="好 3 2" xfId="178"/>
    <cellStyle name="好 4" xfId="179"/>
    <cellStyle name="汇总" xfId="180"/>
    <cellStyle name="汇总 2" xfId="181"/>
    <cellStyle name="汇总 2 2" xfId="182"/>
    <cellStyle name="汇总 3" xfId="183"/>
    <cellStyle name="汇总 3 2" xfId="184"/>
    <cellStyle name="汇总 4" xfId="185"/>
    <cellStyle name="Currency" xfId="186"/>
    <cellStyle name="Currency [0]" xfId="187"/>
    <cellStyle name="计算" xfId="188"/>
    <cellStyle name="计算 2" xfId="189"/>
    <cellStyle name="计算 2 2" xfId="190"/>
    <cellStyle name="计算 3" xfId="191"/>
    <cellStyle name="计算 3 2" xfId="192"/>
    <cellStyle name="计算 4" xfId="193"/>
    <cellStyle name="检查单元格" xfId="194"/>
    <cellStyle name="检查单元格 2" xfId="195"/>
    <cellStyle name="检查单元格 2 2" xfId="196"/>
    <cellStyle name="检查单元格 3" xfId="197"/>
    <cellStyle name="检查单元格 3 2" xfId="198"/>
    <cellStyle name="检查单元格 4" xfId="199"/>
    <cellStyle name="解释性文本" xfId="200"/>
    <cellStyle name="解释性文本 2" xfId="201"/>
    <cellStyle name="解释性文本 2 2" xfId="202"/>
    <cellStyle name="解释性文本 3" xfId="203"/>
    <cellStyle name="解释性文本 3 2" xfId="204"/>
    <cellStyle name="解释性文本 4" xfId="205"/>
    <cellStyle name="警告文本" xfId="206"/>
    <cellStyle name="警告文本 2" xfId="207"/>
    <cellStyle name="警告文本 2 2" xfId="208"/>
    <cellStyle name="警告文本 3" xfId="209"/>
    <cellStyle name="警告文本 3 2" xfId="210"/>
    <cellStyle name="警告文本 4" xfId="211"/>
    <cellStyle name="链接单元格" xfId="212"/>
    <cellStyle name="链接单元格 2" xfId="213"/>
    <cellStyle name="链接单元格 2 2" xfId="214"/>
    <cellStyle name="链接单元格 3" xfId="215"/>
    <cellStyle name="链接单元格 3 2" xfId="216"/>
    <cellStyle name="链接单元格 4" xfId="217"/>
    <cellStyle name="Comma" xfId="218"/>
    <cellStyle name="千位分隔 2" xfId="219"/>
    <cellStyle name="千位分隔 2 2" xfId="220"/>
    <cellStyle name="千位分隔 3" xfId="221"/>
    <cellStyle name="Comma [0]" xfId="222"/>
    <cellStyle name="强调文字颜色 1" xfId="223"/>
    <cellStyle name="强调文字颜色 1 2" xfId="224"/>
    <cellStyle name="强调文字颜色 1 2 2" xfId="225"/>
    <cellStyle name="强调文字颜色 1 3" xfId="226"/>
    <cellStyle name="强调文字颜色 1 3 2" xfId="227"/>
    <cellStyle name="强调文字颜色 1 4" xfId="228"/>
    <cellStyle name="强调文字颜色 2" xfId="229"/>
    <cellStyle name="强调文字颜色 2 2" xfId="230"/>
    <cellStyle name="强调文字颜色 2 2 2" xfId="231"/>
    <cellStyle name="强调文字颜色 2 3" xfId="232"/>
    <cellStyle name="强调文字颜色 2 3 2" xfId="233"/>
    <cellStyle name="强调文字颜色 2 4" xfId="234"/>
    <cellStyle name="强调文字颜色 3" xfId="235"/>
    <cellStyle name="强调文字颜色 3 2" xfId="236"/>
    <cellStyle name="强调文字颜色 3 2 2" xfId="237"/>
    <cellStyle name="强调文字颜色 3 3" xfId="238"/>
    <cellStyle name="强调文字颜色 3 3 2" xfId="239"/>
    <cellStyle name="强调文字颜色 3 4" xfId="240"/>
    <cellStyle name="强调文字颜色 4" xfId="241"/>
    <cellStyle name="强调文字颜色 4 2" xfId="242"/>
    <cellStyle name="强调文字颜色 4 2 2" xfId="243"/>
    <cellStyle name="强调文字颜色 4 3" xfId="244"/>
    <cellStyle name="强调文字颜色 4 3 2" xfId="245"/>
    <cellStyle name="强调文字颜色 4 4" xfId="246"/>
    <cellStyle name="强调文字颜色 5" xfId="247"/>
    <cellStyle name="强调文字颜色 5 2" xfId="248"/>
    <cellStyle name="强调文字颜色 5 2 2" xfId="249"/>
    <cellStyle name="强调文字颜色 5 3" xfId="250"/>
    <cellStyle name="强调文字颜色 5 3 2" xfId="251"/>
    <cellStyle name="强调文字颜色 5 4" xfId="252"/>
    <cellStyle name="强调文字颜色 6" xfId="253"/>
    <cellStyle name="强调文字颜色 6 2" xfId="254"/>
    <cellStyle name="强调文字颜色 6 2 2" xfId="255"/>
    <cellStyle name="强调文字颜色 6 3" xfId="256"/>
    <cellStyle name="强调文字颜色 6 3 2" xfId="257"/>
    <cellStyle name="强调文字颜色 6 4" xfId="258"/>
    <cellStyle name="适中" xfId="259"/>
    <cellStyle name="适中 2" xfId="260"/>
    <cellStyle name="适中 2 2" xfId="261"/>
    <cellStyle name="适中 3" xfId="262"/>
    <cellStyle name="适中 3 2" xfId="263"/>
    <cellStyle name="适中 4" xfId="264"/>
    <cellStyle name="输出" xfId="265"/>
    <cellStyle name="输出 2" xfId="266"/>
    <cellStyle name="输出 2 2" xfId="267"/>
    <cellStyle name="输出 3" xfId="268"/>
    <cellStyle name="输出 3 2" xfId="269"/>
    <cellStyle name="输出 4" xfId="270"/>
    <cellStyle name="输入" xfId="271"/>
    <cellStyle name="输入 2" xfId="272"/>
    <cellStyle name="输入 2 2" xfId="273"/>
    <cellStyle name="输入 3" xfId="274"/>
    <cellStyle name="输入 3 2" xfId="275"/>
    <cellStyle name="输入 4" xfId="276"/>
    <cellStyle name="Followed Hyperlink" xfId="277"/>
    <cellStyle name="注释" xfId="278"/>
    <cellStyle name="注释 2" xfId="279"/>
    <cellStyle name="注释 2 2" xfId="280"/>
    <cellStyle name="注释 3" xfId="281"/>
    <cellStyle name="注释 3 2" xfId="282"/>
    <cellStyle name="注释 4" xfId="2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304"/>
  <sheetViews>
    <sheetView tabSelected="1" zoomScale="85" zoomScaleNormal="85" zoomScaleSheetLayoutView="100" zoomScalePageLayoutView="0" workbookViewId="0" topLeftCell="A1">
      <pane ySplit="7" topLeftCell="A8" activePane="bottomLeft" state="frozen"/>
      <selection pane="topLeft" activeCell="A1" sqref="A1"/>
      <selection pane="bottomLeft" activeCell="G10" sqref="G10"/>
    </sheetView>
  </sheetViews>
  <sheetFormatPr defaultColWidth="10.00390625" defaultRowHeight="13.5" customHeight="1"/>
  <cols>
    <col min="1" max="1" width="4.00390625" style="6" customWidth="1"/>
    <col min="2" max="2" width="9.25390625" style="7" customWidth="1"/>
    <col min="3" max="3" width="12.875" style="8" customWidth="1"/>
    <col min="4" max="4" width="12.25390625" style="9" customWidth="1"/>
    <col min="5" max="5" width="12.625" style="10" customWidth="1"/>
    <col min="6" max="6" width="12.125" style="10" customWidth="1"/>
    <col min="7" max="7" width="10.75390625" style="11" customWidth="1"/>
    <col min="8" max="8" width="12.75390625" style="11" customWidth="1"/>
    <col min="9" max="9" width="13.75390625" style="12" hidden="1" customWidth="1"/>
    <col min="10" max="10" width="9.625" style="13" customWidth="1"/>
    <col min="11" max="11" width="7.75390625" style="14" customWidth="1"/>
    <col min="12" max="12" width="12.50390625" style="11" customWidth="1"/>
    <col min="13" max="13" width="8.375" style="15" customWidth="1"/>
    <col min="14" max="14" width="10.875" style="11" customWidth="1"/>
    <col min="15" max="15" width="11.00390625" style="12" customWidth="1"/>
    <col min="16" max="16" width="9.25390625" style="12" customWidth="1"/>
    <col min="17" max="17" width="11.875" style="11" customWidth="1"/>
    <col min="18" max="16384" width="10.00390625" style="10" customWidth="1"/>
  </cols>
  <sheetData>
    <row r="1" spans="1:6" ht="25.5" customHeight="1">
      <c r="A1" s="114" t="s">
        <v>0</v>
      </c>
      <c r="B1" s="114"/>
      <c r="C1" s="16"/>
      <c r="D1" s="15"/>
      <c r="E1" s="11"/>
      <c r="F1" s="11"/>
    </row>
    <row r="2" spans="1:17" ht="33.75" customHeight="1">
      <c r="A2" s="115" t="s">
        <v>1</v>
      </c>
      <c r="B2" s="115"/>
      <c r="C2" s="115"/>
      <c r="D2" s="115"/>
      <c r="E2" s="115"/>
      <c r="F2" s="115"/>
      <c r="G2" s="115"/>
      <c r="H2" s="115"/>
      <c r="I2" s="115"/>
      <c r="J2" s="115"/>
      <c r="K2" s="115"/>
      <c r="L2" s="115"/>
      <c r="M2" s="115"/>
      <c r="N2" s="115"/>
      <c r="O2" s="42"/>
      <c r="P2" s="42"/>
      <c r="Q2" s="17"/>
    </row>
    <row r="3" spans="1:17" ht="35.25" customHeight="1">
      <c r="A3" s="18"/>
      <c r="B3" s="18"/>
      <c r="C3" s="19"/>
      <c r="D3" s="20"/>
      <c r="E3" s="20"/>
      <c r="F3" s="20"/>
      <c r="G3" s="20"/>
      <c r="H3" s="116"/>
      <c r="I3" s="116"/>
      <c r="J3" s="116"/>
      <c r="L3" s="117" t="s">
        <v>2</v>
      </c>
      <c r="M3" s="117"/>
      <c r="N3" s="117"/>
      <c r="O3" s="43"/>
      <c r="P3" s="43"/>
      <c r="Q3" s="57"/>
    </row>
    <row r="4" spans="1:28" s="1" customFormat="1" ht="26.25" customHeight="1">
      <c r="A4" s="126" t="s">
        <v>3</v>
      </c>
      <c r="B4" s="126" t="s">
        <v>4</v>
      </c>
      <c r="C4" s="127" t="s">
        <v>5</v>
      </c>
      <c r="D4" s="118" t="s">
        <v>6</v>
      </c>
      <c r="E4" s="118"/>
      <c r="F4" s="118"/>
      <c r="G4" s="118"/>
      <c r="H4" s="118"/>
      <c r="I4" s="44"/>
      <c r="J4" s="132" t="s">
        <v>7</v>
      </c>
      <c r="K4" s="133" t="s">
        <v>8</v>
      </c>
      <c r="L4" s="134" t="s">
        <v>9</v>
      </c>
      <c r="M4" s="133" t="s">
        <v>10</v>
      </c>
      <c r="N4" s="135" t="s">
        <v>11</v>
      </c>
      <c r="O4" s="136" t="s">
        <v>12</v>
      </c>
      <c r="P4" s="139" t="s">
        <v>13</v>
      </c>
      <c r="Q4" s="58"/>
      <c r="R4" s="59"/>
      <c r="S4" s="59"/>
      <c r="T4" s="59"/>
      <c r="U4" s="59"/>
      <c r="V4" s="59"/>
      <c r="W4" s="59"/>
      <c r="X4" s="59"/>
      <c r="Y4" s="59"/>
      <c r="Z4" s="59"/>
      <c r="AA4" s="59"/>
      <c r="AB4" s="59"/>
    </row>
    <row r="5" spans="1:28" s="1" customFormat="1" ht="19.5" customHeight="1">
      <c r="A5" s="126"/>
      <c r="B5" s="126"/>
      <c r="C5" s="128"/>
      <c r="D5" s="130" t="s">
        <v>14</v>
      </c>
      <c r="E5" s="131" t="s">
        <v>15</v>
      </c>
      <c r="F5" s="131" t="s">
        <v>16</v>
      </c>
      <c r="G5" s="131" t="s">
        <v>17</v>
      </c>
      <c r="H5" s="131" t="s">
        <v>18</v>
      </c>
      <c r="I5" s="44"/>
      <c r="J5" s="132"/>
      <c r="K5" s="133"/>
      <c r="L5" s="134"/>
      <c r="M5" s="133"/>
      <c r="N5" s="135"/>
      <c r="O5" s="137"/>
      <c r="P5" s="139"/>
      <c r="Q5" s="58"/>
      <c r="R5" s="59"/>
      <c r="S5" s="59"/>
      <c r="T5" s="59"/>
      <c r="U5" s="59"/>
      <c r="V5" s="59"/>
      <c r="W5" s="59"/>
      <c r="X5" s="59"/>
      <c r="Y5" s="59"/>
      <c r="Z5" s="59"/>
      <c r="AA5" s="59"/>
      <c r="AB5" s="59"/>
    </row>
    <row r="6" spans="1:28" s="1" customFormat="1" ht="11.25" customHeight="1">
      <c r="A6" s="126"/>
      <c r="B6" s="126"/>
      <c r="C6" s="128"/>
      <c r="D6" s="130"/>
      <c r="E6" s="131"/>
      <c r="F6" s="131"/>
      <c r="G6" s="131"/>
      <c r="H6" s="131"/>
      <c r="I6" s="44"/>
      <c r="J6" s="132"/>
      <c r="K6" s="133"/>
      <c r="L6" s="134"/>
      <c r="M6" s="133"/>
      <c r="N6" s="135"/>
      <c r="O6" s="137"/>
      <c r="P6" s="139"/>
      <c r="Q6" s="58"/>
      <c r="R6" s="59"/>
      <c r="S6" s="59"/>
      <c r="T6" s="59"/>
      <c r="U6" s="59"/>
      <c r="V6" s="59"/>
      <c r="W6" s="59"/>
      <c r="X6" s="59"/>
      <c r="Y6" s="59"/>
      <c r="Z6" s="59"/>
      <c r="AA6" s="59"/>
      <c r="AB6" s="59"/>
    </row>
    <row r="7" spans="1:28" s="1" customFormat="1" ht="89.25" customHeight="1">
      <c r="A7" s="126"/>
      <c r="B7" s="126"/>
      <c r="C7" s="129"/>
      <c r="D7" s="130"/>
      <c r="E7" s="131"/>
      <c r="F7" s="131"/>
      <c r="G7" s="131"/>
      <c r="H7" s="131"/>
      <c r="I7" s="44"/>
      <c r="J7" s="132"/>
      <c r="K7" s="133"/>
      <c r="L7" s="134"/>
      <c r="M7" s="133"/>
      <c r="N7" s="135"/>
      <c r="O7" s="138"/>
      <c r="P7" s="139"/>
      <c r="Q7" s="58"/>
      <c r="R7" s="59"/>
      <c r="S7" s="59"/>
      <c r="T7" s="59"/>
      <c r="U7" s="59"/>
      <c r="V7" s="59"/>
      <c r="W7" s="59"/>
      <c r="X7" s="59"/>
      <c r="Y7" s="59"/>
      <c r="Z7" s="59"/>
      <c r="AA7" s="59"/>
      <c r="AB7" s="59"/>
    </row>
    <row r="8" spans="1:24" s="2" customFormat="1" ht="27.75" customHeight="1">
      <c r="A8" s="119" t="s">
        <v>19</v>
      </c>
      <c r="B8" s="120"/>
      <c r="C8" s="21">
        <f aca="true" t="shared" si="0" ref="C8:H8">SUM(C9,C34,C46,C59,C82,C115,C151,C188,C233,C254,C286)</f>
        <v>86305.01280718719</v>
      </c>
      <c r="D8" s="21">
        <f t="shared" si="0"/>
        <v>56186.23616556776</v>
      </c>
      <c r="E8" s="21">
        <f t="shared" si="0"/>
        <v>20079.908422</v>
      </c>
      <c r="F8" s="21">
        <f t="shared" si="0"/>
        <v>24505.958764053063</v>
      </c>
      <c r="G8" s="21">
        <f t="shared" si="0"/>
        <v>1164.2665</v>
      </c>
      <c r="H8" s="21">
        <f t="shared" si="0"/>
        <v>10436.111247514706</v>
      </c>
      <c r="I8" s="45" t="e">
        <f>I9+I34+I46+I59+I82+I115+I151+I188+I233+I254+I286</f>
        <v>#REF!</v>
      </c>
      <c r="J8" s="46">
        <f>SUM(J9,J34,J46,J59,J82,J115,J151,J188,J233,J254,J286)</f>
        <v>708044</v>
      </c>
      <c r="K8" s="47">
        <f>SUM(K9,K34,K46,K59,K82,K115,K151,K188,K233,K254,K286)</f>
        <v>3160</v>
      </c>
      <c r="L8" s="21">
        <f>SUM(C8,K8)</f>
        <v>89465.01280718719</v>
      </c>
      <c r="M8" s="21">
        <f>SUM(M9,M34,M46,M59,M82,M115,M151,M188,M233,M254,M286)</f>
        <v>2.8804370000000006</v>
      </c>
      <c r="N8" s="21">
        <f>K8+M8</f>
        <v>3162.880437</v>
      </c>
      <c r="O8" s="45">
        <f>N8*0.9</f>
        <v>2846.5923933</v>
      </c>
      <c r="P8" s="45">
        <f>N8-O8</f>
        <v>316.2880436999999</v>
      </c>
      <c r="Q8" s="60"/>
      <c r="R8" s="61"/>
      <c r="S8" s="61"/>
      <c r="T8" s="61"/>
      <c r="U8" s="61"/>
      <c r="V8" s="61"/>
      <c r="W8" s="61"/>
      <c r="X8" s="61"/>
    </row>
    <row r="9" spans="1:17" s="3" customFormat="1" ht="27.75" customHeight="1">
      <c r="A9" s="121" t="s">
        <v>20</v>
      </c>
      <c r="B9" s="122"/>
      <c r="C9" s="22">
        <v>3758.9799999999996</v>
      </c>
      <c r="D9" s="22">
        <v>2255.7300000000005</v>
      </c>
      <c r="E9" s="22">
        <v>510.9700000000001</v>
      </c>
      <c r="F9" s="22">
        <v>539.88</v>
      </c>
      <c r="G9" s="22">
        <v>0</v>
      </c>
      <c r="H9" s="22">
        <v>1204.88</v>
      </c>
      <c r="I9" s="48"/>
      <c r="J9" s="46">
        <f>SUM(J10:J33)</f>
        <v>68441</v>
      </c>
      <c r="K9" s="49">
        <f>SUM(K10:K33)</f>
        <v>220</v>
      </c>
      <c r="L9" s="48">
        <f>SUM(C9,K9)</f>
        <v>3978.9799999999996</v>
      </c>
      <c r="M9" s="48">
        <f>SUM(M10:M33)</f>
        <v>0</v>
      </c>
      <c r="N9" s="21">
        <f aca="true" t="shared" si="1" ref="N9:N72">K9+M9</f>
        <v>220</v>
      </c>
      <c r="O9" s="45">
        <f aca="true" t="shared" si="2" ref="O9:O72">N9*0.9</f>
        <v>198</v>
      </c>
      <c r="P9" s="45">
        <f aca="true" t="shared" si="3" ref="P9:P49">N9-O9</f>
        <v>22</v>
      </c>
      <c r="Q9" s="60"/>
    </row>
    <row r="10" spans="1:17" ht="27.75" customHeight="1">
      <c r="A10" s="23">
        <v>1</v>
      </c>
      <c r="B10" s="24" t="s">
        <v>21</v>
      </c>
      <c r="C10" s="25">
        <v>174.98</v>
      </c>
      <c r="D10" s="22">
        <v>92.24</v>
      </c>
      <c r="E10" s="26">
        <v>50.76</v>
      </c>
      <c r="F10" s="26">
        <v>12.24</v>
      </c>
      <c r="G10" s="26"/>
      <c r="H10" s="26">
        <v>29.24</v>
      </c>
      <c r="I10" s="50" t="e">
        <f aca="true" t="shared" si="4" ref="I10:I73">D10+#REF!</f>
        <v>#REF!</v>
      </c>
      <c r="J10" s="51">
        <v>1881</v>
      </c>
      <c r="K10" s="52">
        <v>5</v>
      </c>
      <c r="L10" s="53">
        <f>SUM(C10,K10)</f>
        <v>179.98</v>
      </c>
      <c r="M10" s="48">
        <v>0</v>
      </c>
      <c r="N10" s="21">
        <f t="shared" si="1"/>
        <v>5</v>
      </c>
      <c r="O10" s="45">
        <f t="shared" si="2"/>
        <v>4.5</v>
      </c>
      <c r="P10" s="45">
        <f t="shared" si="3"/>
        <v>0.5</v>
      </c>
      <c r="Q10" s="60"/>
    </row>
    <row r="11" spans="1:17" ht="27.75" customHeight="1">
      <c r="A11" s="23">
        <v>2</v>
      </c>
      <c r="B11" s="24" t="s">
        <v>22</v>
      </c>
      <c r="C11" s="25">
        <v>121.39</v>
      </c>
      <c r="D11" s="22">
        <v>34.73</v>
      </c>
      <c r="E11" s="26">
        <v>17.22</v>
      </c>
      <c r="F11" s="26">
        <v>10.7</v>
      </c>
      <c r="G11" s="26"/>
      <c r="H11" s="26">
        <v>6.81</v>
      </c>
      <c r="I11" s="50" t="e">
        <f t="shared" si="4"/>
        <v>#REF!</v>
      </c>
      <c r="J11" s="51">
        <v>3265</v>
      </c>
      <c r="K11" s="52">
        <v>5</v>
      </c>
      <c r="L11" s="53">
        <f aca="true" t="shared" si="5" ref="L11:L74">SUM(C11,K11)</f>
        <v>126.39</v>
      </c>
      <c r="M11" s="48">
        <v>0</v>
      </c>
      <c r="N11" s="21">
        <f t="shared" si="1"/>
        <v>5</v>
      </c>
      <c r="O11" s="45">
        <f t="shared" si="2"/>
        <v>4.5</v>
      </c>
      <c r="P11" s="45">
        <f t="shared" si="3"/>
        <v>0.5</v>
      </c>
      <c r="Q11" s="60"/>
    </row>
    <row r="12" spans="1:17" ht="27.75" customHeight="1">
      <c r="A12" s="23">
        <v>3</v>
      </c>
      <c r="B12" s="24" t="s">
        <v>23</v>
      </c>
      <c r="C12" s="25">
        <v>159.79</v>
      </c>
      <c r="D12" s="22">
        <v>75.69</v>
      </c>
      <c r="E12" s="26">
        <v>44.02</v>
      </c>
      <c r="F12" s="26">
        <v>12.89</v>
      </c>
      <c r="G12" s="26"/>
      <c r="H12" s="26">
        <v>18.78</v>
      </c>
      <c r="I12" s="50" t="e">
        <f t="shared" si="4"/>
        <v>#REF!</v>
      </c>
      <c r="J12" s="51">
        <v>5045</v>
      </c>
      <c r="K12" s="52">
        <v>5</v>
      </c>
      <c r="L12" s="53">
        <f t="shared" si="5"/>
        <v>164.79</v>
      </c>
      <c r="M12" s="48">
        <v>0</v>
      </c>
      <c r="N12" s="21">
        <f t="shared" si="1"/>
        <v>5</v>
      </c>
      <c r="O12" s="45">
        <f t="shared" si="2"/>
        <v>4.5</v>
      </c>
      <c r="P12" s="45">
        <f t="shared" si="3"/>
        <v>0.5</v>
      </c>
      <c r="Q12" s="60"/>
    </row>
    <row r="13" spans="1:17" ht="27.75" customHeight="1">
      <c r="A13" s="23">
        <v>4</v>
      </c>
      <c r="B13" s="24" t="s">
        <v>24</v>
      </c>
      <c r="C13" s="25">
        <v>362.68</v>
      </c>
      <c r="D13" s="22">
        <v>132.44</v>
      </c>
      <c r="E13" s="26"/>
      <c r="F13" s="26">
        <v>103.79</v>
      </c>
      <c r="G13" s="26"/>
      <c r="H13" s="26">
        <v>28.65</v>
      </c>
      <c r="I13" s="50" t="e">
        <f t="shared" si="4"/>
        <v>#REF!</v>
      </c>
      <c r="J13" s="51">
        <v>3827</v>
      </c>
      <c r="K13" s="52">
        <v>5</v>
      </c>
      <c r="L13" s="53">
        <f t="shared" si="5"/>
        <v>367.68</v>
      </c>
      <c r="M13" s="48">
        <v>0</v>
      </c>
      <c r="N13" s="21">
        <f t="shared" si="1"/>
        <v>5</v>
      </c>
      <c r="O13" s="45">
        <f t="shared" si="2"/>
        <v>4.5</v>
      </c>
      <c r="P13" s="45">
        <f t="shared" si="3"/>
        <v>0.5</v>
      </c>
      <c r="Q13" s="60"/>
    </row>
    <row r="14" spans="1:17" ht="27.75" customHeight="1">
      <c r="A14" s="23">
        <v>5</v>
      </c>
      <c r="B14" s="24" t="s">
        <v>25</v>
      </c>
      <c r="C14" s="25">
        <v>820.29</v>
      </c>
      <c r="D14" s="22">
        <v>700.11</v>
      </c>
      <c r="E14" s="26">
        <v>167.78</v>
      </c>
      <c r="F14" s="26">
        <v>99.61</v>
      </c>
      <c r="G14" s="26"/>
      <c r="H14" s="26">
        <v>432.72</v>
      </c>
      <c r="I14" s="50" t="e">
        <f t="shared" si="4"/>
        <v>#REF!</v>
      </c>
      <c r="J14" s="51">
        <v>5899</v>
      </c>
      <c r="K14" s="52">
        <v>5</v>
      </c>
      <c r="L14" s="53">
        <f t="shared" si="5"/>
        <v>825.29</v>
      </c>
      <c r="M14" s="48">
        <v>0</v>
      </c>
      <c r="N14" s="21">
        <f t="shared" si="1"/>
        <v>5</v>
      </c>
      <c r="O14" s="45">
        <f t="shared" si="2"/>
        <v>4.5</v>
      </c>
      <c r="P14" s="45">
        <f t="shared" si="3"/>
        <v>0.5</v>
      </c>
      <c r="Q14" s="60"/>
    </row>
    <row r="15" spans="1:17" ht="27.75" customHeight="1">
      <c r="A15" s="23">
        <v>6</v>
      </c>
      <c r="B15" s="24" t="s">
        <v>26</v>
      </c>
      <c r="C15" s="25">
        <v>48.64</v>
      </c>
      <c r="D15" s="22">
        <v>3.51</v>
      </c>
      <c r="E15" s="26"/>
      <c r="F15" s="26"/>
      <c r="G15" s="26"/>
      <c r="H15" s="26">
        <v>3.51</v>
      </c>
      <c r="I15" s="50" t="e">
        <f t="shared" si="4"/>
        <v>#REF!</v>
      </c>
      <c r="J15" s="51">
        <v>1555</v>
      </c>
      <c r="K15" s="52">
        <v>15</v>
      </c>
      <c r="L15" s="53">
        <f t="shared" si="5"/>
        <v>63.64</v>
      </c>
      <c r="M15" s="48">
        <v>0</v>
      </c>
      <c r="N15" s="21">
        <f t="shared" si="1"/>
        <v>15</v>
      </c>
      <c r="O15" s="45">
        <f t="shared" si="2"/>
        <v>13.5</v>
      </c>
      <c r="P15" s="45">
        <f t="shared" si="3"/>
        <v>1.5</v>
      </c>
      <c r="Q15" s="60"/>
    </row>
    <row r="16" spans="1:17" ht="27.75" customHeight="1">
      <c r="A16" s="23">
        <v>7</v>
      </c>
      <c r="B16" s="24" t="s">
        <v>27</v>
      </c>
      <c r="C16" s="25">
        <v>154.32</v>
      </c>
      <c r="D16" s="22">
        <v>83.63000000000001</v>
      </c>
      <c r="E16" s="26">
        <v>4.8</v>
      </c>
      <c r="F16" s="26">
        <v>67.18</v>
      </c>
      <c r="G16" s="26"/>
      <c r="H16" s="26">
        <v>11.65</v>
      </c>
      <c r="I16" s="50" t="e">
        <f t="shared" si="4"/>
        <v>#REF!</v>
      </c>
      <c r="J16" s="51">
        <v>652</v>
      </c>
      <c r="K16" s="52">
        <v>5</v>
      </c>
      <c r="L16" s="53">
        <f t="shared" si="5"/>
        <v>159.32</v>
      </c>
      <c r="M16" s="48">
        <v>0</v>
      </c>
      <c r="N16" s="21">
        <f t="shared" si="1"/>
        <v>5</v>
      </c>
      <c r="O16" s="45">
        <f t="shared" si="2"/>
        <v>4.5</v>
      </c>
      <c r="P16" s="45">
        <f t="shared" si="3"/>
        <v>0.5</v>
      </c>
      <c r="Q16" s="60"/>
    </row>
    <row r="17" spans="1:17" ht="27.75" customHeight="1">
      <c r="A17" s="23">
        <v>8</v>
      </c>
      <c r="B17" s="24" t="s">
        <v>28</v>
      </c>
      <c r="C17" s="25">
        <v>52.88</v>
      </c>
      <c r="D17" s="22">
        <v>4.95</v>
      </c>
      <c r="E17" s="26"/>
      <c r="F17" s="26">
        <v>3.2</v>
      </c>
      <c r="G17" s="26"/>
      <c r="H17" s="26">
        <v>1.75</v>
      </c>
      <c r="I17" s="50" t="e">
        <f t="shared" si="4"/>
        <v>#REF!</v>
      </c>
      <c r="J17" s="51">
        <v>1898</v>
      </c>
      <c r="K17" s="52">
        <v>15</v>
      </c>
      <c r="L17" s="53">
        <f t="shared" si="5"/>
        <v>67.88</v>
      </c>
      <c r="M17" s="48">
        <v>0</v>
      </c>
      <c r="N17" s="21">
        <f t="shared" si="1"/>
        <v>15</v>
      </c>
      <c r="O17" s="45">
        <f t="shared" si="2"/>
        <v>13.5</v>
      </c>
      <c r="P17" s="45">
        <f t="shared" si="3"/>
        <v>1.5</v>
      </c>
      <c r="Q17" s="60"/>
    </row>
    <row r="18" spans="1:17" ht="27.75" customHeight="1">
      <c r="A18" s="23">
        <v>9</v>
      </c>
      <c r="B18" s="24" t="s">
        <v>29</v>
      </c>
      <c r="C18" s="25">
        <v>59</v>
      </c>
      <c r="D18" s="22">
        <v>9.22</v>
      </c>
      <c r="E18" s="26">
        <v>6</v>
      </c>
      <c r="F18" s="26">
        <v>2.82</v>
      </c>
      <c r="G18" s="26"/>
      <c r="H18" s="26">
        <v>0.4</v>
      </c>
      <c r="I18" s="50" t="e">
        <f t="shared" si="4"/>
        <v>#REF!</v>
      </c>
      <c r="J18" s="51">
        <v>3663</v>
      </c>
      <c r="K18" s="52">
        <v>20</v>
      </c>
      <c r="L18" s="53">
        <f t="shared" si="5"/>
        <v>79</v>
      </c>
      <c r="M18" s="48">
        <v>0</v>
      </c>
      <c r="N18" s="21">
        <f t="shared" si="1"/>
        <v>20</v>
      </c>
      <c r="O18" s="45">
        <f t="shared" si="2"/>
        <v>18</v>
      </c>
      <c r="P18" s="45">
        <f t="shared" si="3"/>
        <v>2</v>
      </c>
      <c r="Q18" s="60"/>
    </row>
    <row r="19" spans="1:17" ht="27.75" customHeight="1">
      <c r="A19" s="23">
        <v>10</v>
      </c>
      <c r="B19" s="24" t="s">
        <v>30</v>
      </c>
      <c r="C19" s="25">
        <v>156.99</v>
      </c>
      <c r="D19" s="22">
        <v>98</v>
      </c>
      <c r="E19" s="26">
        <v>97.6</v>
      </c>
      <c r="F19" s="26"/>
      <c r="G19" s="26"/>
      <c r="H19" s="26">
        <v>0.4</v>
      </c>
      <c r="I19" s="50" t="e">
        <f t="shared" si="4"/>
        <v>#REF!</v>
      </c>
      <c r="J19" s="51">
        <v>3897</v>
      </c>
      <c r="K19" s="52">
        <v>5</v>
      </c>
      <c r="L19" s="53">
        <f t="shared" si="5"/>
        <v>161.99</v>
      </c>
      <c r="M19" s="48">
        <v>0</v>
      </c>
      <c r="N19" s="21">
        <f t="shared" si="1"/>
        <v>5</v>
      </c>
      <c r="O19" s="45">
        <f t="shared" si="2"/>
        <v>4.5</v>
      </c>
      <c r="P19" s="45">
        <f t="shared" si="3"/>
        <v>0.5</v>
      </c>
      <c r="Q19" s="60"/>
    </row>
    <row r="20" spans="1:17" ht="27.75" customHeight="1">
      <c r="A20" s="23">
        <v>11</v>
      </c>
      <c r="B20" s="24" t="s">
        <v>31</v>
      </c>
      <c r="C20" s="25">
        <v>247.83</v>
      </c>
      <c r="D20" s="22">
        <v>207.14</v>
      </c>
      <c r="E20" s="26">
        <v>6.47</v>
      </c>
      <c r="F20" s="26">
        <v>4.89</v>
      </c>
      <c r="G20" s="26"/>
      <c r="H20" s="26">
        <v>195.78</v>
      </c>
      <c r="I20" s="50" t="e">
        <f t="shared" si="4"/>
        <v>#REF!</v>
      </c>
      <c r="J20" s="51">
        <v>4326</v>
      </c>
      <c r="K20" s="52">
        <v>5</v>
      </c>
      <c r="L20" s="53">
        <f t="shared" si="5"/>
        <v>252.83</v>
      </c>
      <c r="M20" s="48">
        <v>0</v>
      </c>
      <c r="N20" s="21">
        <f t="shared" si="1"/>
        <v>5</v>
      </c>
      <c r="O20" s="45">
        <f t="shared" si="2"/>
        <v>4.5</v>
      </c>
      <c r="P20" s="45">
        <f t="shared" si="3"/>
        <v>0.5</v>
      </c>
      <c r="Q20" s="60"/>
    </row>
    <row r="21" spans="1:17" ht="27.75" customHeight="1">
      <c r="A21" s="23">
        <v>12</v>
      </c>
      <c r="B21" s="24" t="s">
        <v>32</v>
      </c>
      <c r="C21" s="25">
        <v>170.97</v>
      </c>
      <c r="D21" s="22">
        <v>123.61</v>
      </c>
      <c r="E21" s="26">
        <v>0.6</v>
      </c>
      <c r="F21" s="26">
        <v>110.56</v>
      </c>
      <c r="G21" s="26"/>
      <c r="H21" s="26">
        <v>12.45</v>
      </c>
      <c r="I21" s="50" t="e">
        <f t="shared" si="4"/>
        <v>#REF!</v>
      </c>
      <c r="J21" s="51">
        <v>3296</v>
      </c>
      <c r="K21" s="52">
        <v>5</v>
      </c>
      <c r="L21" s="53">
        <f t="shared" si="5"/>
        <v>175.97</v>
      </c>
      <c r="M21" s="48">
        <v>0</v>
      </c>
      <c r="N21" s="21">
        <f t="shared" si="1"/>
        <v>5</v>
      </c>
      <c r="O21" s="45">
        <f t="shared" si="2"/>
        <v>4.5</v>
      </c>
      <c r="P21" s="45">
        <f t="shared" si="3"/>
        <v>0.5</v>
      </c>
      <c r="Q21" s="60"/>
    </row>
    <row r="22" spans="1:17" ht="27.75" customHeight="1">
      <c r="A22" s="23">
        <v>13</v>
      </c>
      <c r="B22" s="24" t="s">
        <v>33</v>
      </c>
      <c r="C22" s="25">
        <v>89.91</v>
      </c>
      <c r="D22" s="22">
        <v>52.19</v>
      </c>
      <c r="E22" s="26"/>
      <c r="F22" s="26">
        <v>37.96</v>
      </c>
      <c r="G22" s="26"/>
      <c r="H22" s="26">
        <v>14.23</v>
      </c>
      <c r="I22" s="50" t="e">
        <f t="shared" si="4"/>
        <v>#REF!</v>
      </c>
      <c r="J22" s="51">
        <v>2539</v>
      </c>
      <c r="K22" s="52">
        <v>5</v>
      </c>
      <c r="L22" s="53">
        <f t="shared" si="5"/>
        <v>94.91</v>
      </c>
      <c r="M22" s="48">
        <v>0</v>
      </c>
      <c r="N22" s="21">
        <f t="shared" si="1"/>
        <v>5</v>
      </c>
      <c r="O22" s="45">
        <f t="shared" si="2"/>
        <v>4.5</v>
      </c>
      <c r="P22" s="45">
        <f t="shared" si="3"/>
        <v>0.5</v>
      </c>
      <c r="Q22" s="60"/>
    </row>
    <row r="23" spans="1:17" ht="27.75" customHeight="1">
      <c r="A23" s="23">
        <v>14</v>
      </c>
      <c r="B23" s="24" t="s">
        <v>34</v>
      </c>
      <c r="C23" s="25">
        <v>54.32</v>
      </c>
      <c r="D23" s="22">
        <v>4.38</v>
      </c>
      <c r="E23" s="26">
        <v>4.2</v>
      </c>
      <c r="F23" s="26"/>
      <c r="G23" s="26"/>
      <c r="H23" s="26">
        <v>0.18</v>
      </c>
      <c r="I23" s="50" t="e">
        <f t="shared" si="4"/>
        <v>#REF!</v>
      </c>
      <c r="J23" s="51">
        <v>1045</v>
      </c>
      <c r="K23" s="52">
        <v>15</v>
      </c>
      <c r="L23" s="53">
        <f t="shared" si="5"/>
        <v>69.32</v>
      </c>
      <c r="M23" s="48">
        <v>0</v>
      </c>
      <c r="N23" s="21">
        <f t="shared" si="1"/>
        <v>15</v>
      </c>
      <c r="O23" s="45">
        <f t="shared" si="2"/>
        <v>13.5</v>
      </c>
      <c r="P23" s="45">
        <f t="shared" si="3"/>
        <v>1.5</v>
      </c>
      <c r="Q23" s="60"/>
    </row>
    <row r="24" spans="1:17" ht="27.75" customHeight="1">
      <c r="A24" s="23">
        <v>15</v>
      </c>
      <c r="B24" s="24" t="s">
        <v>35</v>
      </c>
      <c r="C24" s="25">
        <v>54.88</v>
      </c>
      <c r="D24" s="22">
        <v>17.97</v>
      </c>
      <c r="E24" s="26">
        <v>13.72</v>
      </c>
      <c r="F24" s="26"/>
      <c r="G24" s="26"/>
      <c r="H24" s="26">
        <v>4.25</v>
      </c>
      <c r="I24" s="50" t="e">
        <f t="shared" si="4"/>
        <v>#REF!</v>
      </c>
      <c r="J24" s="51">
        <v>1519</v>
      </c>
      <c r="K24" s="52">
        <v>15</v>
      </c>
      <c r="L24" s="53">
        <f t="shared" si="5"/>
        <v>69.88</v>
      </c>
      <c r="M24" s="48">
        <v>0</v>
      </c>
      <c r="N24" s="21">
        <f t="shared" si="1"/>
        <v>15</v>
      </c>
      <c r="O24" s="45">
        <f t="shared" si="2"/>
        <v>13.5</v>
      </c>
      <c r="P24" s="45">
        <f t="shared" si="3"/>
        <v>1.5</v>
      </c>
      <c r="Q24" s="60"/>
    </row>
    <row r="25" spans="1:17" ht="27.75" customHeight="1">
      <c r="A25" s="23">
        <v>16</v>
      </c>
      <c r="B25" s="24" t="s">
        <v>36</v>
      </c>
      <c r="C25" s="25">
        <v>94.93</v>
      </c>
      <c r="D25" s="22">
        <v>69.06</v>
      </c>
      <c r="E25" s="26">
        <v>24.01</v>
      </c>
      <c r="F25" s="26">
        <v>3.2</v>
      </c>
      <c r="G25" s="26"/>
      <c r="H25" s="26">
        <v>41.85</v>
      </c>
      <c r="I25" s="50" t="e">
        <f t="shared" si="4"/>
        <v>#REF!</v>
      </c>
      <c r="J25" s="51">
        <v>962</v>
      </c>
      <c r="K25" s="52">
        <v>5</v>
      </c>
      <c r="L25" s="53">
        <f t="shared" si="5"/>
        <v>99.93</v>
      </c>
      <c r="M25" s="48">
        <v>0</v>
      </c>
      <c r="N25" s="21">
        <f t="shared" si="1"/>
        <v>5</v>
      </c>
      <c r="O25" s="45">
        <f t="shared" si="2"/>
        <v>4.5</v>
      </c>
      <c r="P25" s="45">
        <f t="shared" si="3"/>
        <v>0.5</v>
      </c>
      <c r="Q25" s="60"/>
    </row>
    <row r="26" spans="1:17" ht="27.75" customHeight="1">
      <c r="A26" s="23">
        <v>17</v>
      </c>
      <c r="B26" s="24" t="s">
        <v>37</v>
      </c>
      <c r="C26" s="25">
        <v>79.21</v>
      </c>
      <c r="D26" s="22">
        <v>0.17</v>
      </c>
      <c r="E26" s="26"/>
      <c r="F26" s="26"/>
      <c r="G26" s="26"/>
      <c r="H26" s="26">
        <v>0.17</v>
      </c>
      <c r="I26" s="50" t="e">
        <f t="shared" si="4"/>
        <v>#REF!</v>
      </c>
      <c r="J26" s="51">
        <v>2283</v>
      </c>
      <c r="K26" s="52">
        <v>15</v>
      </c>
      <c r="L26" s="53">
        <f t="shared" si="5"/>
        <v>94.21</v>
      </c>
      <c r="M26" s="48">
        <v>0</v>
      </c>
      <c r="N26" s="21">
        <f t="shared" si="1"/>
        <v>15</v>
      </c>
      <c r="O26" s="45">
        <f t="shared" si="2"/>
        <v>13.5</v>
      </c>
      <c r="P26" s="45">
        <f t="shared" si="3"/>
        <v>1.5</v>
      </c>
      <c r="Q26" s="60"/>
    </row>
    <row r="27" spans="1:17" ht="27.75" customHeight="1">
      <c r="A27" s="23">
        <v>18</v>
      </c>
      <c r="B27" s="24" t="s">
        <v>38</v>
      </c>
      <c r="C27" s="25">
        <v>134.87</v>
      </c>
      <c r="D27" s="22">
        <v>100.72</v>
      </c>
      <c r="E27" s="26"/>
      <c r="F27" s="26">
        <v>64.78</v>
      </c>
      <c r="G27" s="26"/>
      <c r="H27" s="26">
        <v>35.94</v>
      </c>
      <c r="I27" s="50" t="e">
        <f t="shared" si="4"/>
        <v>#REF!</v>
      </c>
      <c r="J27" s="51">
        <v>2539</v>
      </c>
      <c r="K27" s="52">
        <v>5</v>
      </c>
      <c r="L27" s="53">
        <f t="shared" si="5"/>
        <v>139.87</v>
      </c>
      <c r="M27" s="48">
        <v>0</v>
      </c>
      <c r="N27" s="21">
        <f t="shared" si="1"/>
        <v>5</v>
      </c>
      <c r="O27" s="45">
        <f t="shared" si="2"/>
        <v>4.5</v>
      </c>
      <c r="P27" s="45">
        <f t="shared" si="3"/>
        <v>0.5</v>
      </c>
      <c r="Q27" s="60"/>
    </row>
    <row r="28" spans="1:17" ht="27.75" customHeight="1">
      <c r="A28" s="23">
        <v>19</v>
      </c>
      <c r="B28" s="24" t="s">
        <v>39</v>
      </c>
      <c r="C28" s="25">
        <v>79.34</v>
      </c>
      <c r="D28" s="22">
        <v>12.01</v>
      </c>
      <c r="E28" s="26">
        <v>6.31</v>
      </c>
      <c r="F28" s="26"/>
      <c r="G28" s="26"/>
      <c r="H28" s="26">
        <v>5.7</v>
      </c>
      <c r="I28" s="50" t="e">
        <f t="shared" si="4"/>
        <v>#REF!</v>
      </c>
      <c r="J28" s="51">
        <v>3444</v>
      </c>
      <c r="K28" s="52">
        <v>20</v>
      </c>
      <c r="L28" s="53">
        <f t="shared" si="5"/>
        <v>99.34</v>
      </c>
      <c r="M28" s="48">
        <v>0</v>
      </c>
      <c r="N28" s="21">
        <f t="shared" si="1"/>
        <v>20</v>
      </c>
      <c r="O28" s="45">
        <f t="shared" si="2"/>
        <v>18</v>
      </c>
      <c r="P28" s="45">
        <f t="shared" si="3"/>
        <v>2</v>
      </c>
      <c r="Q28" s="60"/>
    </row>
    <row r="29" spans="1:17" ht="27.75" customHeight="1">
      <c r="A29" s="23">
        <v>20</v>
      </c>
      <c r="B29" s="24" t="s">
        <v>40</v>
      </c>
      <c r="C29" s="25">
        <v>89.95</v>
      </c>
      <c r="D29" s="22">
        <v>48.98</v>
      </c>
      <c r="E29" s="26">
        <v>37.34</v>
      </c>
      <c r="F29" s="26"/>
      <c r="G29" s="26"/>
      <c r="H29" s="26">
        <v>11.64</v>
      </c>
      <c r="I29" s="50" t="e">
        <f t="shared" si="4"/>
        <v>#REF!</v>
      </c>
      <c r="J29" s="51">
        <v>2647</v>
      </c>
      <c r="K29" s="52">
        <v>5</v>
      </c>
      <c r="L29" s="53">
        <f t="shared" si="5"/>
        <v>94.95</v>
      </c>
      <c r="M29" s="48">
        <v>0</v>
      </c>
      <c r="N29" s="21">
        <f t="shared" si="1"/>
        <v>5</v>
      </c>
      <c r="O29" s="45">
        <f t="shared" si="2"/>
        <v>4.5</v>
      </c>
      <c r="P29" s="45">
        <f t="shared" si="3"/>
        <v>0.5</v>
      </c>
      <c r="Q29" s="60"/>
    </row>
    <row r="30" spans="1:17" ht="27.75" customHeight="1">
      <c r="A30" s="23">
        <v>21</v>
      </c>
      <c r="B30" s="24" t="s">
        <v>41</v>
      </c>
      <c r="C30" s="25">
        <v>111.79</v>
      </c>
      <c r="D30" s="22">
        <v>94.60999999999999</v>
      </c>
      <c r="E30" s="27">
        <v>23.32</v>
      </c>
      <c r="F30" s="27">
        <v>1.58</v>
      </c>
      <c r="G30" s="27"/>
      <c r="H30" s="27">
        <v>69.71</v>
      </c>
      <c r="I30" s="50" t="e">
        <f t="shared" si="4"/>
        <v>#REF!</v>
      </c>
      <c r="J30" s="54">
        <v>3057</v>
      </c>
      <c r="K30" s="52">
        <v>5</v>
      </c>
      <c r="L30" s="53">
        <f t="shared" si="5"/>
        <v>116.79</v>
      </c>
      <c r="M30" s="48">
        <v>0</v>
      </c>
      <c r="N30" s="21">
        <f t="shared" si="1"/>
        <v>5</v>
      </c>
      <c r="O30" s="45">
        <f t="shared" si="2"/>
        <v>4.5</v>
      </c>
      <c r="P30" s="45">
        <f t="shared" si="3"/>
        <v>0.5</v>
      </c>
      <c r="Q30" s="60"/>
    </row>
    <row r="31" spans="1:17" ht="27.75" customHeight="1">
      <c r="A31" s="23">
        <v>22</v>
      </c>
      <c r="B31" s="24" t="s">
        <v>42</v>
      </c>
      <c r="C31" s="25">
        <v>344.97</v>
      </c>
      <c r="D31" s="22">
        <v>279.68</v>
      </c>
      <c r="E31" s="26">
        <v>5.22</v>
      </c>
      <c r="F31" s="26"/>
      <c r="G31" s="26"/>
      <c r="H31" s="26">
        <v>274.46</v>
      </c>
      <c r="I31" s="50" t="e">
        <f t="shared" si="4"/>
        <v>#REF!</v>
      </c>
      <c r="J31" s="51">
        <v>5145</v>
      </c>
      <c r="K31" s="52">
        <v>5</v>
      </c>
      <c r="L31" s="53">
        <f t="shared" si="5"/>
        <v>349.97</v>
      </c>
      <c r="M31" s="48">
        <v>0</v>
      </c>
      <c r="N31" s="21">
        <f t="shared" si="1"/>
        <v>5</v>
      </c>
      <c r="O31" s="45">
        <f t="shared" si="2"/>
        <v>4.5</v>
      </c>
      <c r="P31" s="45">
        <f t="shared" si="3"/>
        <v>0.5</v>
      </c>
      <c r="Q31" s="60"/>
    </row>
    <row r="32" spans="1:17" ht="27.75" customHeight="1">
      <c r="A32" s="23">
        <v>23</v>
      </c>
      <c r="B32" s="24" t="s">
        <v>43</v>
      </c>
      <c r="C32" s="25">
        <v>52.15</v>
      </c>
      <c r="D32" s="22">
        <v>1.83</v>
      </c>
      <c r="E32" s="26">
        <v>1.6</v>
      </c>
      <c r="F32" s="26"/>
      <c r="G32" s="26"/>
      <c r="H32" s="26">
        <v>0.23</v>
      </c>
      <c r="I32" s="50" t="e">
        <f t="shared" si="4"/>
        <v>#REF!</v>
      </c>
      <c r="J32" s="51">
        <v>2333</v>
      </c>
      <c r="K32" s="52">
        <v>15</v>
      </c>
      <c r="L32" s="53">
        <f t="shared" si="5"/>
        <v>67.15</v>
      </c>
      <c r="M32" s="48">
        <v>0</v>
      </c>
      <c r="N32" s="21">
        <f t="shared" si="1"/>
        <v>15</v>
      </c>
      <c r="O32" s="45">
        <f t="shared" si="2"/>
        <v>13.5</v>
      </c>
      <c r="P32" s="45">
        <f t="shared" si="3"/>
        <v>1.5</v>
      </c>
      <c r="Q32" s="60"/>
    </row>
    <row r="33" spans="1:17" ht="27.75" customHeight="1">
      <c r="A33" s="23">
        <v>24</v>
      </c>
      <c r="B33" s="24" t="s">
        <v>44</v>
      </c>
      <c r="C33" s="25">
        <v>42.9</v>
      </c>
      <c r="D33" s="22">
        <v>8.86</v>
      </c>
      <c r="E33" s="26"/>
      <c r="F33" s="26">
        <v>4.48</v>
      </c>
      <c r="G33" s="26"/>
      <c r="H33" s="26">
        <v>4.38</v>
      </c>
      <c r="I33" s="50" t="e">
        <f t="shared" si="4"/>
        <v>#REF!</v>
      </c>
      <c r="J33" s="51">
        <v>1724</v>
      </c>
      <c r="K33" s="52">
        <v>15</v>
      </c>
      <c r="L33" s="53">
        <f t="shared" si="5"/>
        <v>57.9</v>
      </c>
      <c r="M33" s="48">
        <v>0</v>
      </c>
      <c r="N33" s="21">
        <f t="shared" si="1"/>
        <v>15</v>
      </c>
      <c r="O33" s="45">
        <f t="shared" si="2"/>
        <v>13.5</v>
      </c>
      <c r="P33" s="45">
        <f t="shared" si="3"/>
        <v>1.5</v>
      </c>
      <c r="Q33" s="60"/>
    </row>
    <row r="34" spans="1:17" s="4" customFormat="1" ht="27.75" customHeight="1">
      <c r="A34" s="121" t="s">
        <v>45</v>
      </c>
      <c r="B34" s="122"/>
      <c r="C34" s="28">
        <v>1771.3</v>
      </c>
      <c r="D34" s="28">
        <v>500.86</v>
      </c>
      <c r="E34" s="28">
        <v>0</v>
      </c>
      <c r="F34" s="28">
        <v>377.01</v>
      </c>
      <c r="G34" s="28">
        <v>0</v>
      </c>
      <c r="H34" s="28">
        <v>123.85</v>
      </c>
      <c r="I34" s="50" t="e">
        <f t="shared" si="4"/>
        <v>#REF!</v>
      </c>
      <c r="J34" s="46">
        <f>SUM(J35:J45)</f>
        <v>26661</v>
      </c>
      <c r="K34" s="49">
        <f>SUM(K35:K45)</f>
        <v>105</v>
      </c>
      <c r="L34" s="48">
        <f t="shared" si="5"/>
        <v>1876.3</v>
      </c>
      <c r="M34" s="48">
        <f>SUM(M35:M45)</f>
        <v>0</v>
      </c>
      <c r="N34" s="21">
        <f t="shared" si="1"/>
        <v>105</v>
      </c>
      <c r="O34" s="45">
        <f t="shared" si="2"/>
        <v>94.5</v>
      </c>
      <c r="P34" s="45">
        <f t="shared" si="3"/>
        <v>10.5</v>
      </c>
      <c r="Q34" s="60"/>
    </row>
    <row r="35" spans="1:17" ht="27.75" customHeight="1">
      <c r="A35" s="23">
        <v>25</v>
      </c>
      <c r="B35" s="24" t="s">
        <v>46</v>
      </c>
      <c r="C35" s="29">
        <v>114.84</v>
      </c>
      <c r="D35" s="30">
        <v>7.76</v>
      </c>
      <c r="E35" s="31"/>
      <c r="F35" s="31">
        <v>7.5</v>
      </c>
      <c r="G35" s="31"/>
      <c r="H35" s="31">
        <v>0.26</v>
      </c>
      <c r="I35" s="50" t="e">
        <f t="shared" si="4"/>
        <v>#REF!</v>
      </c>
      <c r="J35" s="51">
        <v>3362</v>
      </c>
      <c r="K35" s="49">
        <v>20</v>
      </c>
      <c r="L35" s="48">
        <f t="shared" si="5"/>
        <v>134.84</v>
      </c>
      <c r="M35" s="48">
        <v>0</v>
      </c>
      <c r="N35" s="21">
        <f t="shared" si="1"/>
        <v>20</v>
      </c>
      <c r="O35" s="45">
        <f t="shared" si="2"/>
        <v>18</v>
      </c>
      <c r="P35" s="45">
        <f t="shared" si="3"/>
        <v>2</v>
      </c>
      <c r="Q35" s="60"/>
    </row>
    <row r="36" spans="1:17" ht="27.75" customHeight="1">
      <c r="A36" s="23">
        <v>26</v>
      </c>
      <c r="B36" s="24" t="s">
        <v>47</v>
      </c>
      <c r="C36" s="29">
        <v>143.43</v>
      </c>
      <c r="D36" s="30">
        <v>55.65</v>
      </c>
      <c r="E36" s="31"/>
      <c r="F36" s="31">
        <v>55.41</v>
      </c>
      <c r="G36" s="31"/>
      <c r="H36" s="31">
        <v>0.24</v>
      </c>
      <c r="I36" s="50" t="e">
        <f t="shared" si="4"/>
        <v>#REF!</v>
      </c>
      <c r="J36" s="51">
        <v>1035</v>
      </c>
      <c r="K36" s="49">
        <v>5</v>
      </c>
      <c r="L36" s="48">
        <f t="shared" si="5"/>
        <v>148.43</v>
      </c>
      <c r="M36" s="48">
        <v>0</v>
      </c>
      <c r="N36" s="21">
        <f t="shared" si="1"/>
        <v>5</v>
      </c>
      <c r="O36" s="45">
        <f t="shared" si="2"/>
        <v>4.5</v>
      </c>
      <c r="P36" s="45">
        <f t="shared" si="3"/>
        <v>0.5</v>
      </c>
      <c r="Q36" s="60"/>
    </row>
    <row r="37" spans="1:17" ht="27.75" customHeight="1">
      <c r="A37" s="23">
        <v>27</v>
      </c>
      <c r="B37" s="24" t="s">
        <v>48</v>
      </c>
      <c r="C37" s="29">
        <v>170.17</v>
      </c>
      <c r="D37" s="30">
        <v>20.189999999999998</v>
      </c>
      <c r="E37" s="31"/>
      <c r="F37" s="31">
        <v>11.67</v>
      </c>
      <c r="G37" s="31"/>
      <c r="H37" s="31">
        <v>8.52</v>
      </c>
      <c r="I37" s="50" t="e">
        <f t="shared" si="4"/>
        <v>#REF!</v>
      </c>
      <c r="J37" s="51">
        <v>1766</v>
      </c>
      <c r="K37" s="49">
        <v>15</v>
      </c>
      <c r="L37" s="48">
        <f t="shared" si="5"/>
        <v>185.17</v>
      </c>
      <c r="M37" s="48">
        <v>0</v>
      </c>
      <c r="N37" s="21">
        <f t="shared" si="1"/>
        <v>15</v>
      </c>
      <c r="O37" s="45">
        <f t="shared" si="2"/>
        <v>13.5</v>
      </c>
      <c r="P37" s="45">
        <f t="shared" si="3"/>
        <v>1.5</v>
      </c>
      <c r="Q37" s="60"/>
    </row>
    <row r="38" spans="1:17" ht="27.75" customHeight="1">
      <c r="A38" s="23">
        <v>28</v>
      </c>
      <c r="B38" s="24" t="s">
        <v>49</v>
      </c>
      <c r="C38" s="29">
        <v>151.72</v>
      </c>
      <c r="D38" s="30">
        <v>52.24</v>
      </c>
      <c r="E38" s="31"/>
      <c r="F38" s="31">
        <v>48.1</v>
      </c>
      <c r="G38" s="31"/>
      <c r="H38" s="31">
        <v>4.14</v>
      </c>
      <c r="I38" s="50" t="e">
        <f t="shared" si="4"/>
        <v>#REF!</v>
      </c>
      <c r="J38" s="51">
        <v>2914</v>
      </c>
      <c r="K38" s="49">
        <v>5</v>
      </c>
      <c r="L38" s="48">
        <f t="shared" si="5"/>
        <v>156.72</v>
      </c>
      <c r="M38" s="48">
        <v>0</v>
      </c>
      <c r="N38" s="21">
        <f t="shared" si="1"/>
        <v>5</v>
      </c>
      <c r="O38" s="45">
        <f t="shared" si="2"/>
        <v>4.5</v>
      </c>
      <c r="P38" s="45">
        <f t="shared" si="3"/>
        <v>0.5</v>
      </c>
      <c r="Q38" s="60"/>
    </row>
    <row r="39" spans="1:17" ht="27.75" customHeight="1">
      <c r="A39" s="23">
        <v>29</v>
      </c>
      <c r="B39" s="24" t="s">
        <v>50</v>
      </c>
      <c r="C39" s="29">
        <v>236.12</v>
      </c>
      <c r="D39" s="30">
        <v>171.69</v>
      </c>
      <c r="E39" s="31"/>
      <c r="F39" s="31">
        <v>156.09</v>
      </c>
      <c r="G39" s="31"/>
      <c r="H39" s="31">
        <v>15.6</v>
      </c>
      <c r="I39" s="50" t="e">
        <f t="shared" si="4"/>
        <v>#REF!</v>
      </c>
      <c r="J39" s="51">
        <v>5770</v>
      </c>
      <c r="K39" s="49">
        <v>5</v>
      </c>
      <c r="L39" s="48">
        <f t="shared" si="5"/>
        <v>241.12</v>
      </c>
      <c r="M39" s="48">
        <v>0</v>
      </c>
      <c r="N39" s="21">
        <f t="shared" si="1"/>
        <v>5</v>
      </c>
      <c r="O39" s="45">
        <f t="shared" si="2"/>
        <v>4.5</v>
      </c>
      <c r="P39" s="45">
        <f t="shared" si="3"/>
        <v>0.5</v>
      </c>
      <c r="Q39" s="60"/>
    </row>
    <row r="40" spans="1:17" ht="27.75" customHeight="1">
      <c r="A40" s="23">
        <v>30</v>
      </c>
      <c r="B40" s="24" t="s">
        <v>51</v>
      </c>
      <c r="C40" s="29">
        <v>143.17</v>
      </c>
      <c r="D40" s="30">
        <v>43.09</v>
      </c>
      <c r="E40" s="31"/>
      <c r="F40" s="31">
        <v>24.65</v>
      </c>
      <c r="G40" s="31"/>
      <c r="H40" s="31">
        <v>18.44</v>
      </c>
      <c r="I40" s="50" t="e">
        <f t="shared" si="4"/>
        <v>#REF!</v>
      </c>
      <c r="J40" s="51">
        <v>2073</v>
      </c>
      <c r="K40" s="49">
        <v>5</v>
      </c>
      <c r="L40" s="48">
        <f t="shared" si="5"/>
        <v>148.17</v>
      </c>
      <c r="M40" s="48">
        <v>0</v>
      </c>
      <c r="N40" s="21">
        <f t="shared" si="1"/>
        <v>5</v>
      </c>
      <c r="O40" s="45">
        <f t="shared" si="2"/>
        <v>4.5</v>
      </c>
      <c r="P40" s="45">
        <f t="shared" si="3"/>
        <v>0.5</v>
      </c>
      <c r="Q40" s="60"/>
    </row>
    <row r="41" spans="1:17" ht="27.75" customHeight="1">
      <c r="A41" s="23">
        <v>31</v>
      </c>
      <c r="B41" s="24" t="s">
        <v>52</v>
      </c>
      <c r="C41" s="29">
        <v>94.3</v>
      </c>
      <c r="D41" s="30">
        <v>16.74</v>
      </c>
      <c r="E41" s="31"/>
      <c r="F41" s="31">
        <v>8.04</v>
      </c>
      <c r="G41" s="31"/>
      <c r="H41" s="31">
        <v>8.7</v>
      </c>
      <c r="I41" s="50" t="e">
        <f t="shared" si="4"/>
        <v>#REF!</v>
      </c>
      <c r="J41" s="51">
        <v>2221</v>
      </c>
      <c r="K41" s="49">
        <v>15</v>
      </c>
      <c r="L41" s="48">
        <f t="shared" si="5"/>
        <v>109.3</v>
      </c>
      <c r="M41" s="48">
        <v>0</v>
      </c>
      <c r="N41" s="21">
        <f t="shared" si="1"/>
        <v>15</v>
      </c>
      <c r="O41" s="45">
        <f t="shared" si="2"/>
        <v>13.5</v>
      </c>
      <c r="P41" s="45">
        <f t="shared" si="3"/>
        <v>1.5</v>
      </c>
      <c r="Q41" s="60"/>
    </row>
    <row r="42" spans="1:17" ht="27.75" customHeight="1">
      <c r="A42" s="23">
        <v>32</v>
      </c>
      <c r="B42" s="24" t="s">
        <v>53</v>
      </c>
      <c r="C42" s="29">
        <v>80.71</v>
      </c>
      <c r="D42" s="30">
        <v>4.78</v>
      </c>
      <c r="E42" s="31"/>
      <c r="F42" s="31">
        <v>2.72</v>
      </c>
      <c r="G42" s="31"/>
      <c r="H42" s="31">
        <v>2.06</v>
      </c>
      <c r="I42" s="50" t="e">
        <f t="shared" si="4"/>
        <v>#REF!</v>
      </c>
      <c r="J42" s="51">
        <v>741</v>
      </c>
      <c r="K42" s="49">
        <v>10</v>
      </c>
      <c r="L42" s="48">
        <f t="shared" si="5"/>
        <v>90.71</v>
      </c>
      <c r="M42" s="48">
        <v>0</v>
      </c>
      <c r="N42" s="21">
        <f t="shared" si="1"/>
        <v>10</v>
      </c>
      <c r="O42" s="45">
        <f t="shared" si="2"/>
        <v>9</v>
      </c>
      <c r="P42" s="45">
        <f t="shared" si="3"/>
        <v>1</v>
      </c>
      <c r="Q42" s="60"/>
    </row>
    <row r="43" spans="1:17" ht="27.75" customHeight="1">
      <c r="A43" s="23">
        <v>33</v>
      </c>
      <c r="B43" s="24" t="s">
        <v>54</v>
      </c>
      <c r="C43" s="29">
        <v>335.2</v>
      </c>
      <c r="D43" s="30">
        <v>77.68</v>
      </c>
      <c r="E43" s="31"/>
      <c r="F43" s="31">
        <v>48.89</v>
      </c>
      <c r="G43" s="31"/>
      <c r="H43" s="31">
        <v>28.79</v>
      </c>
      <c r="I43" s="50" t="e">
        <f t="shared" si="4"/>
        <v>#REF!</v>
      </c>
      <c r="J43" s="51">
        <v>2933</v>
      </c>
      <c r="K43" s="49">
        <v>5</v>
      </c>
      <c r="L43" s="48">
        <f t="shared" si="5"/>
        <v>340.2</v>
      </c>
      <c r="M43" s="48">
        <v>0</v>
      </c>
      <c r="N43" s="21">
        <f t="shared" si="1"/>
        <v>5</v>
      </c>
      <c r="O43" s="45">
        <f t="shared" si="2"/>
        <v>4.5</v>
      </c>
      <c r="P43" s="45">
        <f t="shared" si="3"/>
        <v>0.5</v>
      </c>
      <c r="Q43" s="60"/>
    </row>
    <row r="44" spans="1:17" ht="27.75" customHeight="1">
      <c r="A44" s="23">
        <v>34</v>
      </c>
      <c r="B44" s="24" t="s">
        <v>55</v>
      </c>
      <c r="C44" s="29">
        <v>107.04</v>
      </c>
      <c r="D44" s="30">
        <v>38.73</v>
      </c>
      <c r="E44" s="31"/>
      <c r="F44" s="31">
        <v>5</v>
      </c>
      <c r="G44" s="31"/>
      <c r="H44" s="31">
        <v>33.73</v>
      </c>
      <c r="I44" s="50" t="e">
        <f t="shared" si="4"/>
        <v>#REF!</v>
      </c>
      <c r="J44" s="51">
        <v>1958</v>
      </c>
      <c r="K44" s="49">
        <v>5</v>
      </c>
      <c r="L44" s="48">
        <f t="shared" si="5"/>
        <v>112.04</v>
      </c>
      <c r="M44" s="48">
        <v>0</v>
      </c>
      <c r="N44" s="21">
        <f t="shared" si="1"/>
        <v>5</v>
      </c>
      <c r="O44" s="45">
        <f t="shared" si="2"/>
        <v>4.5</v>
      </c>
      <c r="P44" s="45">
        <f t="shared" si="3"/>
        <v>0.5</v>
      </c>
      <c r="Q44" s="60"/>
    </row>
    <row r="45" spans="1:17" ht="27.75" customHeight="1">
      <c r="A45" s="23">
        <v>35</v>
      </c>
      <c r="B45" s="24" t="s">
        <v>56</v>
      </c>
      <c r="C45" s="29">
        <v>194.6</v>
      </c>
      <c r="D45" s="30">
        <v>12.309999999999999</v>
      </c>
      <c r="E45" s="31"/>
      <c r="F45" s="31">
        <v>8.94</v>
      </c>
      <c r="G45" s="31"/>
      <c r="H45" s="31">
        <v>3.37</v>
      </c>
      <c r="I45" s="50" t="e">
        <f t="shared" si="4"/>
        <v>#REF!</v>
      </c>
      <c r="J45" s="51">
        <v>1888</v>
      </c>
      <c r="K45" s="49">
        <v>15</v>
      </c>
      <c r="L45" s="48">
        <f t="shared" si="5"/>
        <v>209.6</v>
      </c>
      <c r="M45" s="48">
        <v>0</v>
      </c>
      <c r="N45" s="21">
        <f t="shared" si="1"/>
        <v>15</v>
      </c>
      <c r="O45" s="45">
        <f t="shared" si="2"/>
        <v>13.5</v>
      </c>
      <c r="P45" s="45">
        <f t="shared" si="3"/>
        <v>1.5</v>
      </c>
      <c r="Q45" s="60"/>
    </row>
    <row r="46" spans="1:17" s="4" customFormat="1" ht="27.75" customHeight="1">
      <c r="A46" s="121" t="s">
        <v>57</v>
      </c>
      <c r="B46" s="122"/>
      <c r="C46" s="32">
        <v>1858.6296300000001</v>
      </c>
      <c r="D46" s="33">
        <v>1007.333092</v>
      </c>
      <c r="E46" s="33">
        <v>76.410032</v>
      </c>
      <c r="F46" s="33">
        <v>904.6225000000002</v>
      </c>
      <c r="G46" s="33">
        <v>0</v>
      </c>
      <c r="H46" s="33">
        <v>26.300559999999997</v>
      </c>
      <c r="I46" s="50" t="e">
        <f t="shared" si="4"/>
        <v>#REF!</v>
      </c>
      <c r="J46" s="46">
        <f>SUM(J47:J58)</f>
        <v>36491</v>
      </c>
      <c r="K46" s="49">
        <f>SUM(K47:K58)</f>
        <v>155</v>
      </c>
      <c r="L46" s="48">
        <f t="shared" si="5"/>
        <v>2013.6296300000001</v>
      </c>
      <c r="M46" s="48">
        <f>SUM(M47:M58)</f>
        <v>0</v>
      </c>
      <c r="N46" s="21">
        <f t="shared" si="1"/>
        <v>155</v>
      </c>
      <c r="O46" s="45">
        <f t="shared" si="2"/>
        <v>139.5</v>
      </c>
      <c r="P46" s="45">
        <f t="shared" si="3"/>
        <v>15.5</v>
      </c>
      <c r="Q46" s="60"/>
    </row>
    <row r="47" spans="1:17" ht="27.75" customHeight="1">
      <c r="A47" s="23">
        <v>36</v>
      </c>
      <c r="B47" s="24" t="s">
        <v>58</v>
      </c>
      <c r="C47" s="32">
        <v>845.342525</v>
      </c>
      <c r="D47" s="34">
        <v>782.855705</v>
      </c>
      <c r="E47" s="35">
        <v>18.3675</v>
      </c>
      <c r="F47" s="35">
        <v>761.5896</v>
      </c>
      <c r="G47" s="35"/>
      <c r="H47" s="35">
        <v>2.898605</v>
      </c>
      <c r="I47" s="50" t="e">
        <f t="shared" si="4"/>
        <v>#REF!</v>
      </c>
      <c r="J47" s="51">
        <v>6058</v>
      </c>
      <c r="K47" s="49">
        <v>5</v>
      </c>
      <c r="L47" s="48">
        <f t="shared" si="5"/>
        <v>850.342525</v>
      </c>
      <c r="M47" s="48">
        <v>0</v>
      </c>
      <c r="N47" s="21">
        <f t="shared" si="1"/>
        <v>5</v>
      </c>
      <c r="O47" s="45">
        <f t="shared" si="2"/>
        <v>4.5</v>
      </c>
      <c r="P47" s="45">
        <f t="shared" si="3"/>
        <v>0.5</v>
      </c>
      <c r="Q47" s="60"/>
    </row>
    <row r="48" spans="1:17" ht="27.75" customHeight="1">
      <c r="A48" s="23">
        <v>37</v>
      </c>
      <c r="B48" s="24" t="s">
        <v>59</v>
      </c>
      <c r="C48" s="32">
        <v>45.573113</v>
      </c>
      <c r="D48" s="34">
        <v>5.197713</v>
      </c>
      <c r="E48" s="35">
        <v>4.79743</v>
      </c>
      <c r="F48" s="35"/>
      <c r="G48" s="35"/>
      <c r="H48" s="35">
        <v>0.400283</v>
      </c>
      <c r="I48" s="50" t="e">
        <f t="shared" si="4"/>
        <v>#REF!</v>
      </c>
      <c r="J48" s="51">
        <v>1998</v>
      </c>
      <c r="K48" s="49">
        <v>15</v>
      </c>
      <c r="L48" s="48">
        <f t="shared" si="5"/>
        <v>60.573113</v>
      </c>
      <c r="M48" s="48">
        <v>0</v>
      </c>
      <c r="N48" s="21">
        <f t="shared" si="1"/>
        <v>15</v>
      </c>
      <c r="O48" s="45">
        <f t="shared" si="2"/>
        <v>13.5</v>
      </c>
      <c r="P48" s="45">
        <f t="shared" si="3"/>
        <v>1.5</v>
      </c>
      <c r="Q48" s="60"/>
    </row>
    <row r="49" spans="1:17" ht="27.75" customHeight="1">
      <c r="A49" s="23">
        <v>38</v>
      </c>
      <c r="B49" s="24" t="s">
        <v>60</v>
      </c>
      <c r="C49" s="32">
        <v>66.303</v>
      </c>
      <c r="D49" s="34">
        <v>0.9453</v>
      </c>
      <c r="E49" s="35"/>
      <c r="F49" s="35"/>
      <c r="G49" s="35"/>
      <c r="H49" s="35">
        <v>0.9453</v>
      </c>
      <c r="I49" s="50" t="e">
        <f t="shared" si="4"/>
        <v>#REF!</v>
      </c>
      <c r="J49" s="51">
        <v>2022</v>
      </c>
      <c r="K49" s="49">
        <v>15</v>
      </c>
      <c r="L49" s="48">
        <f t="shared" si="5"/>
        <v>81.303</v>
      </c>
      <c r="M49" s="48">
        <v>0</v>
      </c>
      <c r="N49" s="21">
        <f t="shared" si="1"/>
        <v>15</v>
      </c>
      <c r="O49" s="45">
        <f t="shared" si="2"/>
        <v>13.5</v>
      </c>
      <c r="P49" s="45">
        <f t="shared" si="3"/>
        <v>1.5</v>
      </c>
      <c r="Q49" s="60"/>
    </row>
    <row r="50" spans="1:17" ht="27.75" customHeight="1">
      <c r="A50" s="23">
        <v>39</v>
      </c>
      <c r="B50" s="24" t="s">
        <v>61</v>
      </c>
      <c r="C50" s="32">
        <v>127.286243</v>
      </c>
      <c r="D50" s="34">
        <v>33.711463</v>
      </c>
      <c r="E50" s="35">
        <v>9.130102</v>
      </c>
      <c r="F50" s="35">
        <v>22.5455</v>
      </c>
      <c r="G50" s="35"/>
      <c r="H50" s="35">
        <v>2.035861</v>
      </c>
      <c r="I50" s="50" t="e">
        <f t="shared" si="4"/>
        <v>#REF!</v>
      </c>
      <c r="J50" s="51">
        <v>4276</v>
      </c>
      <c r="K50" s="49">
        <v>5</v>
      </c>
      <c r="L50" s="48">
        <f t="shared" si="5"/>
        <v>132.286243</v>
      </c>
      <c r="M50" s="48">
        <v>0</v>
      </c>
      <c r="N50" s="21">
        <f t="shared" si="1"/>
        <v>5</v>
      </c>
      <c r="O50" s="45">
        <f t="shared" si="2"/>
        <v>4.5</v>
      </c>
      <c r="P50" s="45">
        <f aca="true" t="shared" si="6" ref="P50:P113">N50-O50</f>
        <v>0.5</v>
      </c>
      <c r="Q50" s="60"/>
    </row>
    <row r="51" spans="1:17" ht="27.75" customHeight="1">
      <c r="A51" s="23">
        <v>40</v>
      </c>
      <c r="B51" s="24" t="s">
        <v>62</v>
      </c>
      <c r="C51" s="32">
        <v>109.860094</v>
      </c>
      <c r="D51" s="34">
        <v>15.393693999999998</v>
      </c>
      <c r="E51" s="36">
        <v>1.53</v>
      </c>
      <c r="F51" s="36">
        <v>12.9736</v>
      </c>
      <c r="G51" s="36"/>
      <c r="H51" s="36">
        <v>0.890094</v>
      </c>
      <c r="I51" s="50" t="e">
        <f t="shared" si="4"/>
        <v>#REF!</v>
      </c>
      <c r="J51" s="54">
        <v>3665</v>
      </c>
      <c r="K51" s="49">
        <v>20</v>
      </c>
      <c r="L51" s="48">
        <f t="shared" si="5"/>
        <v>129.860094</v>
      </c>
      <c r="M51" s="48">
        <v>0</v>
      </c>
      <c r="N51" s="21">
        <f t="shared" si="1"/>
        <v>20</v>
      </c>
      <c r="O51" s="45">
        <f t="shared" si="2"/>
        <v>18</v>
      </c>
      <c r="P51" s="45">
        <f t="shared" si="6"/>
        <v>2</v>
      </c>
      <c r="Q51" s="60"/>
    </row>
    <row r="52" spans="1:17" ht="27.75" customHeight="1">
      <c r="A52" s="23">
        <v>41</v>
      </c>
      <c r="B52" s="24" t="s">
        <v>63</v>
      </c>
      <c r="C52" s="32">
        <v>58.042471</v>
      </c>
      <c r="D52" s="34">
        <v>3.3631909999999996</v>
      </c>
      <c r="E52" s="35">
        <v>3.3</v>
      </c>
      <c r="F52" s="35"/>
      <c r="G52" s="35"/>
      <c r="H52" s="35">
        <v>0.063191</v>
      </c>
      <c r="I52" s="50" t="e">
        <f t="shared" si="4"/>
        <v>#REF!</v>
      </c>
      <c r="J52" s="51">
        <v>2357</v>
      </c>
      <c r="K52" s="49">
        <v>15</v>
      </c>
      <c r="L52" s="48">
        <f t="shared" si="5"/>
        <v>73.042471</v>
      </c>
      <c r="M52" s="48">
        <v>0</v>
      </c>
      <c r="N52" s="21">
        <f t="shared" si="1"/>
        <v>15</v>
      </c>
      <c r="O52" s="45">
        <f t="shared" si="2"/>
        <v>13.5</v>
      </c>
      <c r="P52" s="45">
        <f t="shared" si="6"/>
        <v>1.5</v>
      </c>
      <c r="Q52" s="60"/>
    </row>
    <row r="53" spans="1:17" ht="27.75" customHeight="1">
      <c r="A53" s="23">
        <v>42</v>
      </c>
      <c r="B53" s="24" t="s">
        <v>64</v>
      </c>
      <c r="C53" s="32">
        <v>92.48024</v>
      </c>
      <c r="D53" s="34">
        <v>24.581685</v>
      </c>
      <c r="E53" s="35">
        <v>5.065</v>
      </c>
      <c r="F53" s="35">
        <v>17.9298</v>
      </c>
      <c r="G53" s="35"/>
      <c r="H53" s="35">
        <v>1.586885</v>
      </c>
      <c r="I53" s="50" t="e">
        <f t="shared" si="4"/>
        <v>#REF!</v>
      </c>
      <c r="J53" s="51">
        <v>2308</v>
      </c>
      <c r="K53" s="49">
        <v>15</v>
      </c>
      <c r="L53" s="48">
        <f t="shared" si="5"/>
        <v>107.48024</v>
      </c>
      <c r="M53" s="48">
        <v>0</v>
      </c>
      <c r="N53" s="21">
        <f t="shared" si="1"/>
        <v>15</v>
      </c>
      <c r="O53" s="45">
        <f t="shared" si="2"/>
        <v>13.5</v>
      </c>
      <c r="P53" s="45">
        <f t="shared" si="6"/>
        <v>1.5</v>
      </c>
      <c r="Q53" s="60"/>
    </row>
    <row r="54" spans="1:17" ht="27.75" customHeight="1">
      <c r="A54" s="23">
        <v>43</v>
      </c>
      <c r="B54" s="24" t="s">
        <v>65</v>
      </c>
      <c r="C54" s="32">
        <v>42.907027</v>
      </c>
      <c r="D54" s="34">
        <v>1.977927</v>
      </c>
      <c r="E54" s="35"/>
      <c r="F54" s="35"/>
      <c r="G54" s="35"/>
      <c r="H54" s="35">
        <v>1.977927</v>
      </c>
      <c r="I54" s="50" t="e">
        <f t="shared" si="4"/>
        <v>#REF!</v>
      </c>
      <c r="J54" s="51">
        <v>1681</v>
      </c>
      <c r="K54" s="49">
        <v>15</v>
      </c>
      <c r="L54" s="48">
        <f t="shared" si="5"/>
        <v>57.907027</v>
      </c>
      <c r="M54" s="48">
        <v>0</v>
      </c>
      <c r="N54" s="21">
        <f t="shared" si="1"/>
        <v>15</v>
      </c>
      <c r="O54" s="45">
        <f t="shared" si="2"/>
        <v>13.5</v>
      </c>
      <c r="P54" s="45">
        <f t="shared" si="6"/>
        <v>1.5</v>
      </c>
      <c r="Q54" s="60"/>
    </row>
    <row r="55" spans="1:17" ht="27.75" customHeight="1">
      <c r="A55" s="23">
        <v>44</v>
      </c>
      <c r="B55" s="24" t="s">
        <v>66</v>
      </c>
      <c r="C55" s="32">
        <v>197.336409</v>
      </c>
      <c r="D55" s="34">
        <v>84.846436</v>
      </c>
      <c r="E55" s="35">
        <v>10.52</v>
      </c>
      <c r="F55" s="35">
        <v>64.104</v>
      </c>
      <c r="G55" s="35"/>
      <c r="H55" s="35">
        <v>10.222436</v>
      </c>
      <c r="I55" s="50" t="e">
        <f t="shared" si="4"/>
        <v>#REF!</v>
      </c>
      <c r="J55" s="51">
        <v>5002</v>
      </c>
      <c r="K55" s="49">
        <v>5</v>
      </c>
      <c r="L55" s="48">
        <f t="shared" si="5"/>
        <v>202.336409</v>
      </c>
      <c r="M55" s="48">
        <v>0</v>
      </c>
      <c r="N55" s="21">
        <f t="shared" si="1"/>
        <v>5</v>
      </c>
      <c r="O55" s="45">
        <f t="shared" si="2"/>
        <v>4.5</v>
      </c>
      <c r="P55" s="45">
        <f t="shared" si="6"/>
        <v>0.5</v>
      </c>
      <c r="Q55" s="60"/>
    </row>
    <row r="56" spans="1:17" ht="27.75" customHeight="1">
      <c r="A56" s="23">
        <v>45</v>
      </c>
      <c r="B56" s="24" t="s">
        <v>67</v>
      </c>
      <c r="C56" s="32">
        <v>67.827093</v>
      </c>
      <c r="D56" s="34">
        <v>19.291712999999998</v>
      </c>
      <c r="E56" s="35">
        <v>2.6</v>
      </c>
      <c r="F56" s="35">
        <v>15.94</v>
      </c>
      <c r="G56" s="35"/>
      <c r="H56" s="35">
        <v>0.751713</v>
      </c>
      <c r="I56" s="50" t="e">
        <f t="shared" si="4"/>
        <v>#REF!</v>
      </c>
      <c r="J56" s="51">
        <v>1565</v>
      </c>
      <c r="K56" s="49">
        <v>15</v>
      </c>
      <c r="L56" s="48">
        <f t="shared" si="5"/>
        <v>82.827093</v>
      </c>
      <c r="M56" s="48">
        <v>0</v>
      </c>
      <c r="N56" s="21">
        <f t="shared" si="1"/>
        <v>15</v>
      </c>
      <c r="O56" s="45">
        <f t="shared" si="2"/>
        <v>13.5</v>
      </c>
      <c r="P56" s="45">
        <f t="shared" si="6"/>
        <v>1.5</v>
      </c>
      <c r="Q56" s="60"/>
    </row>
    <row r="57" spans="1:17" ht="27.75" customHeight="1">
      <c r="A57" s="23">
        <v>46</v>
      </c>
      <c r="B57" s="24" t="s">
        <v>68</v>
      </c>
      <c r="C57" s="32">
        <v>80.230331</v>
      </c>
      <c r="D57" s="34">
        <v>9.635111</v>
      </c>
      <c r="E57" s="35">
        <v>6</v>
      </c>
      <c r="F57" s="35">
        <v>1.1</v>
      </c>
      <c r="G57" s="35"/>
      <c r="H57" s="35">
        <v>2.535111</v>
      </c>
      <c r="I57" s="50" t="e">
        <f t="shared" si="4"/>
        <v>#REF!</v>
      </c>
      <c r="J57" s="51">
        <v>2572</v>
      </c>
      <c r="K57" s="49">
        <v>15</v>
      </c>
      <c r="L57" s="48">
        <f t="shared" si="5"/>
        <v>95.230331</v>
      </c>
      <c r="M57" s="48">
        <v>0</v>
      </c>
      <c r="N57" s="21">
        <f t="shared" si="1"/>
        <v>15</v>
      </c>
      <c r="O57" s="45">
        <f t="shared" si="2"/>
        <v>13.5</v>
      </c>
      <c r="P57" s="45">
        <f t="shared" si="6"/>
        <v>1.5</v>
      </c>
      <c r="Q57" s="60"/>
    </row>
    <row r="58" spans="1:17" ht="27.75" customHeight="1">
      <c r="A58" s="23">
        <v>47</v>
      </c>
      <c r="B58" s="24" t="s">
        <v>69</v>
      </c>
      <c r="C58" s="32">
        <v>125.441084</v>
      </c>
      <c r="D58" s="34">
        <v>25.533154</v>
      </c>
      <c r="E58" s="35">
        <v>15.1</v>
      </c>
      <c r="F58" s="35">
        <v>8.44</v>
      </c>
      <c r="G58" s="35"/>
      <c r="H58" s="35">
        <v>1.993154</v>
      </c>
      <c r="I58" s="50" t="e">
        <f t="shared" si="4"/>
        <v>#REF!</v>
      </c>
      <c r="J58" s="51">
        <v>2987</v>
      </c>
      <c r="K58" s="49">
        <v>15</v>
      </c>
      <c r="L58" s="48">
        <f t="shared" si="5"/>
        <v>140.441084</v>
      </c>
      <c r="M58" s="48">
        <v>0</v>
      </c>
      <c r="N58" s="21">
        <f t="shared" si="1"/>
        <v>15</v>
      </c>
      <c r="O58" s="45">
        <f t="shared" si="2"/>
        <v>13.5</v>
      </c>
      <c r="P58" s="45">
        <f t="shared" si="6"/>
        <v>1.5</v>
      </c>
      <c r="Q58" s="60"/>
    </row>
    <row r="59" spans="1:17" s="4" customFormat="1" ht="27.75" customHeight="1">
      <c r="A59" s="121" t="s">
        <v>70</v>
      </c>
      <c r="B59" s="122"/>
      <c r="C59" s="37">
        <v>15671.729165</v>
      </c>
      <c r="D59" s="37">
        <v>7104.365877</v>
      </c>
      <c r="E59" s="37">
        <v>37.82</v>
      </c>
      <c r="F59" s="37">
        <v>6116.327600000001</v>
      </c>
      <c r="G59" s="37">
        <v>0</v>
      </c>
      <c r="H59" s="37">
        <v>950.218277</v>
      </c>
      <c r="I59" s="50" t="e">
        <f t="shared" si="4"/>
        <v>#REF!</v>
      </c>
      <c r="J59" s="46">
        <f>SUM(J60:J81)</f>
        <v>56187</v>
      </c>
      <c r="K59" s="49">
        <f>SUM(K60:K81)</f>
        <v>210</v>
      </c>
      <c r="L59" s="48">
        <f t="shared" si="5"/>
        <v>15881.729165</v>
      </c>
      <c r="M59" s="48">
        <f>SUM(M60:M81)</f>
        <v>0</v>
      </c>
      <c r="N59" s="21">
        <f t="shared" si="1"/>
        <v>210</v>
      </c>
      <c r="O59" s="45">
        <f t="shared" si="2"/>
        <v>189</v>
      </c>
      <c r="P59" s="45">
        <f t="shared" si="6"/>
        <v>21</v>
      </c>
      <c r="Q59" s="60"/>
    </row>
    <row r="60" spans="1:17" ht="27.75" customHeight="1">
      <c r="A60" s="23">
        <v>48</v>
      </c>
      <c r="B60" s="24" t="s">
        <v>71</v>
      </c>
      <c r="C60" s="38">
        <v>322.67</v>
      </c>
      <c r="D60" s="37">
        <v>135.29</v>
      </c>
      <c r="E60" s="39"/>
      <c r="F60" s="39">
        <v>33.15</v>
      </c>
      <c r="G60" s="39"/>
      <c r="H60" s="39">
        <v>102.14</v>
      </c>
      <c r="I60" s="50" t="e">
        <f t="shared" si="4"/>
        <v>#REF!</v>
      </c>
      <c r="J60" s="55">
        <v>2141</v>
      </c>
      <c r="K60" s="49">
        <v>5</v>
      </c>
      <c r="L60" s="48">
        <f t="shared" si="5"/>
        <v>327.67</v>
      </c>
      <c r="M60" s="48">
        <v>0</v>
      </c>
      <c r="N60" s="21">
        <f t="shared" si="1"/>
        <v>5</v>
      </c>
      <c r="O60" s="45">
        <f t="shared" si="2"/>
        <v>4.5</v>
      </c>
      <c r="P60" s="45">
        <f t="shared" si="6"/>
        <v>0.5</v>
      </c>
      <c r="Q60" s="60"/>
    </row>
    <row r="61" spans="1:17" ht="27.75" customHeight="1">
      <c r="A61" s="23">
        <v>49</v>
      </c>
      <c r="B61" s="24" t="s">
        <v>72</v>
      </c>
      <c r="C61" s="38">
        <v>175.07</v>
      </c>
      <c r="D61" s="37">
        <v>20.240000000000002</v>
      </c>
      <c r="E61" s="39"/>
      <c r="F61" s="39">
        <v>8.5</v>
      </c>
      <c r="G61" s="39"/>
      <c r="H61" s="39">
        <v>11.74</v>
      </c>
      <c r="I61" s="50" t="e">
        <f t="shared" si="4"/>
        <v>#REF!</v>
      </c>
      <c r="J61" s="55">
        <v>1922</v>
      </c>
      <c r="K61" s="49">
        <v>15</v>
      </c>
      <c r="L61" s="48">
        <f t="shared" si="5"/>
        <v>190.07</v>
      </c>
      <c r="M61" s="48">
        <v>0</v>
      </c>
      <c r="N61" s="21">
        <f t="shared" si="1"/>
        <v>15</v>
      </c>
      <c r="O61" s="45">
        <f t="shared" si="2"/>
        <v>13.5</v>
      </c>
      <c r="P61" s="45">
        <f t="shared" si="6"/>
        <v>1.5</v>
      </c>
      <c r="Q61" s="60"/>
    </row>
    <row r="62" spans="1:17" ht="27.75" customHeight="1">
      <c r="A62" s="23">
        <v>50</v>
      </c>
      <c r="B62" s="24" t="s">
        <v>73</v>
      </c>
      <c r="C62" s="38">
        <v>156.651838</v>
      </c>
      <c r="D62" s="37">
        <v>16.757738</v>
      </c>
      <c r="E62" s="39"/>
      <c r="F62" s="39">
        <v>6.068</v>
      </c>
      <c r="G62" s="39"/>
      <c r="H62" s="39">
        <v>10.689738</v>
      </c>
      <c r="I62" s="50" t="e">
        <f t="shared" si="4"/>
        <v>#REF!</v>
      </c>
      <c r="J62" s="55">
        <v>1988</v>
      </c>
      <c r="K62" s="49">
        <v>15</v>
      </c>
      <c r="L62" s="48">
        <f t="shared" si="5"/>
        <v>171.651838</v>
      </c>
      <c r="M62" s="48">
        <v>0</v>
      </c>
      <c r="N62" s="21">
        <f t="shared" si="1"/>
        <v>15</v>
      </c>
      <c r="O62" s="45">
        <f t="shared" si="2"/>
        <v>13.5</v>
      </c>
      <c r="P62" s="45">
        <f t="shared" si="6"/>
        <v>1.5</v>
      </c>
      <c r="Q62" s="60"/>
    </row>
    <row r="63" spans="1:17" ht="27.75" customHeight="1">
      <c r="A63" s="23">
        <v>51</v>
      </c>
      <c r="B63" s="40" t="s">
        <v>74</v>
      </c>
      <c r="C63" s="38">
        <v>86.34</v>
      </c>
      <c r="D63" s="37">
        <v>8.059999999999999</v>
      </c>
      <c r="E63" s="41"/>
      <c r="F63" s="41">
        <v>5.14</v>
      </c>
      <c r="G63" s="41"/>
      <c r="H63" s="41">
        <v>2.92</v>
      </c>
      <c r="I63" s="50" t="e">
        <f t="shared" si="4"/>
        <v>#REF!</v>
      </c>
      <c r="J63" s="56">
        <v>623</v>
      </c>
      <c r="K63" s="49">
        <v>10</v>
      </c>
      <c r="L63" s="48">
        <f t="shared" si="5"/>
        <v>96.34</v>
      </c>
      <c r="M63" s="48">
        <v>0</v>
      </c>
      <c r="N63" s="21">
        <f t="shared" si="1"/>
        <v>10</v>
      </c>
      <c r="O63" s="45">
        <f t="shared" si="2"/>
        <v>9</v>
      </c>
      <c r="P63" s="45">
        <f t="shared" si="6"/>
        <v>1</v>
      </c>
      <c r="Q63" s="60"/>
    </row>
    <row r="64" spans="1:17" ht="27.75" customHeight="1">
      <c r="A64" s="23">
        <v>52</v>
      </c>
      <c r="B64" s="40" t="s">
        <v>75</v>
      </c>
      <c r="C64" s="38">
        <v>132.39</v>
      </c>
      <c r="D64" s="37">
        <v>3.8600000000000003</v>
      </c>
      <c r="E64" s="41"/>
      <c r="F64" s="41">
        <v>3.47</v>
      </c>
      <c r="G64" s="41"/>
      <c r="H64" s="41">
        <v>0.39</v>
      </c>
      <c r="I64" s="50" t="e">
        <f t="shared" si="4"/>
        <v>#REF!</v>
      </c>
      <c r="J64" s="56">
        <v>1401</v>
      </c>
      <c r="K64" s="49">
        <v>15</v>
      </c>
      <c r="L64" s="48">
        <f t="shared" si="5"/>
        <v>147.39</v>
      </c>
      <c r="M64" s="48">
        <v>0</v>
      </c>
      <c r="N64" s="21">
        <f t="shared" si="1"/>
        <v>15</v>
      </c>
      <c r="O64" s="45">
        <f t="shared" si="2"/>
        <v>13.5</v>
      </c>
      <c r="P64" s="45">
        <f t="shared" si="6"/>
        <v>1.5</v>
      </c>
      <c r="Q64" s="60"/>
    </row>
    <row r="65" spans="1:17" ht="27.75" customHeight="1">
      <c r="A65" s="23">
        <v>53</v>
      </c>
      <c r="B65" s="62" t="s">
        <v>76</v>
      </c>
      <c r="C65" s="38">
        <v>304.84</v>
      </c>
      <c r="D65" s="37">
        <v>68.19999999999999</v>
      </c>
      <c r="E65" s="41"/>
      <c r="F65" s="41">
        <v>33.54</v>
      </c>
      <c r="G65" s="41"/>
      <c r="H65" s="41">
        <v>34.66</v>
      </c>
      <c r="I65" s="50" t="e">
        <f t="shared" si="4"/>
        <v>#REF!</v>
      </c>
      <c r="J65" s="56">
        <v>3852</v>
      </c>
      <c r="K65" s="49">
        <v>5</v>
      </c>
      <c r="L65" s="48">
        <f t="shared" si="5"/>
        <v>309.84</v>
      </c>
      <c r="M65" s="48">
        <v>0</v>
      </c>
      <c r="N65" s="21">
        <f t="shared" si="1"/>
        <v>5</v>
      </c>
      <c r="O65" s="45">
        <f t="shared" si="2"/>
        <v>4.5</v>
      </c>
      <c r="P65" s="45">
        <f t="shared" si="6"/>
        <v>0.5</v>
      </c>
      <c r="Q65" s="60"/>
    </row>
    <row r="66" spans="1:17" ht="27.75" customHeight="1">
      <c r="A66" s="23">
        <v>54</v>
      </c>
      <c r="B66" s="40" t="s">
        <v>77</v>
      </c>
      <c r="C66" s="38">
        <v>730.27</v>
      </c>
      <c r="D66" s="37">
        <v>385.68</v>
      </c>
      <c r="E66" s="41"/>
      <c r="F66" s="41">
        <v>381.68</v>
      </c>
      <c r="G66" s="41"/>
      <c r="H66" s="41">
        <v>4</v>
      </c>
      <c r="I66" s="50" t="e">
        <f t="shared" si="4"/>
        <v>#REF!</v>
      </c>
      <c r="J66" s="56">
        <v>5338</v>
      </c>
      <c r="K66" s="49">
        <v>5</v>
      </c>
      <c r="L66" s="48">
        <f t="shared" si="5"/>
        <v>735.27</v>
      </c>
      <c r="M66" s="48">
        <v>0</v>
      </c>
      <c r="N66" s="21">
        <f t="shared" si="1"/>
        <v>5</v>
      </c>
      <c r="O66" s="45">
        <f t="shared" si="2"/>
        <v>4.5</v>
      </c>
      <c r="P66" s="45">
        <f t="shared" si="6"/>
        <v>0.5</v>
      </c>
      <c r="Q66" s="60"/>
    </row>
    <row r="67" spans="1:17" ht="27.75" customHeight="1">
      <c r="A67" s="23">
        <v>55</v>
      </c>
      <c r="B67" s="40" t="s">
        <v>78</v>
      </c>
      <c r="C67" s="38">
        <v>1204.61</v>
      </c>
      <c r="D67" s="37">
        <v>927.16</v>
      </c>
      <c r="E67" s="41"/>
      <c r="F67" s="41">
        <v>923.1</v>
      </c>
      <c r="G67" s="41"/>
      <c r="H67" s="41">
        <v>4.06</v>
      </c>
      <c r="I67" s="50" t="e">
        <f t="shared" si="4"/>
        <v>#REF!</v>
      </c>
      <c r="J67" s="56">
        <v>2446</v>
      </c>
      <c r="K67" s="49">
        <v>5</v>
      </c>
      <c r="L67" s="48">
        <f t="shared" si="5"/>
        <v>1209.61</v>
      </c>
      <c r="M67" s="48">
        <v>0</v>
      </c>
      <c r="N67" s="21">
        <f t="shared" si="1"/>
        <v>5</v>
      </c>
      <c r="O67" s="45">
        <f t="shared" si="2"/>
        <v>4.5</v>
      </c>
      <c r="P67" s="45">
        <f t="shared" si="6"/>
        <v>0.5</v>
      </c>
      <c r="Q67" s="60"/>
    </row>
    <row r="68" spans="1:17" ht="27.75" customHeight="1">
      <c r="A68" s="23">
        <v>56</v>
      </c>
      <c r="B68" s="63" t="s">
        <v>79</v>
      </c>
      <c r="C68" s="38">
        <v>2435.11952</v>
      </c>
      <c r="D68" s="37">
        <v>2253.3602440000004</v>
      </c>
      <c r="E68" s="39"/>
      <c r="F68" s="39">
        <v>2194.1496</v>
      </c>
      <c r="G68" s="39"/>
      <c r="H68" s="39">
        <v>59.210644</v>
      </c>
      <c r="I68" s="50" t="e">
        <f t="shared" si="4"/>
        <v>#REF!</v>
      </c>
      <c r="J68" s="55">
        <v>2333</v>
      </c>
      <c r="K68" s="49">
        <v>5</v>
      </c>
      <c r="L68" s="48">
        <f t="shared" si="5"/>
        <v>2440.11952</v>
      </c>
      <c r="M68" s="48">
        <v>0</v>
      </c>
      <c r="N68" s="21">
        <f t="shared" si="1"/>
        <v>5</v>
      </c>
      <c r="O68" s="45">
        <f t="shared" si="2"/>
        <v>4.5</v>
      </c>
      <c r="P68" s="45">
        <f t="shared" si="6"/>
        <v>0.5</v>
      </c>
      <c r="Q68" s="60"/>
    </row>
    <row r="69" spans="1:17" ht="27.75" customHeight="1">
      <c r="A69" s="23">
        <v>57</v>
      </c>
      <c r="B69" s="40" t="s">
        <v>80</v>
      </c>
      <c r="C69" s="38">
        <v>284.5</v>
      </c>
      <c r="D69" s="37">
        <v>90.11</v>
      </c>
      <c r="E69" s="41"/>
      <c r="F69" s="41">
        <v>55.53</v>
      </c>
      <c r="G69" s="41"/>
      <c r="H69" s="41">
        <v>34.58</v>
      </c>
      <c r="I69" s="50" t="e">
        <f t="shared" si="4"/>
        <v>#REF!</v>
      </c>
      <c r="J69" s="56">
        <v>1567</v>
      </c>
      <c r="K69" s="49">
        <v>5</v>
      </c>
      <c r="L69" s="48">
        <f t="shared" si="5"/>
        <v>289.5</v>
      </c>
      <c r="M69" s="48">
        <v>0</v>
      </c>
      <c r="N69" s="21">
        <f t="shared" si="1"/>
        <v>5</v>
      </c>
      <c r="O69" s="45">
        <f t="shared" si="2"/>
        <v>4.5</v>
      </c>
      <c r="P69" s="45">
        <f t="shared" si="6"/>
        <v>0.5</v>
      </c>
      <c r="Q69" s="60"/>
    </row>
    <row r="70" spans="1:17" ht="27.75" customHeight="1">
      <c r="A70" s="23">
        <v>58</v>
      </c>
      <c r="B70" s="63" t="s">
        <v>81</v>
      </c>
      <c r="C70" s="38">
        <v>177.927807</v>
      </c>
      <c r="D70" s="37">
        <v>27.627895000000002</v>
      </c>
      <c r="E70" s="39"/>
      <c r="F70" s="39">
        <v>10.4</v>
      </c>
      <c r="G70" s="39"/>
      <c r="H70" s="39">
        <v>17.227895</v>
      </c>
      <c r="I70" s="50" t="e">
        <f t="shared" si="4"/>
        <v>#REF!</v>
      </c>
      <c r="J70" s="55">
        <v>1314</v>
      </c>
      <c r="K70" s="49">
        <v>15</v>
      </c>
      <c r="L70" s="48">
        <f t="shared" si="5"/>
        <v>192.927807</v>
      </c>
      <c r="M70" s="48">
        <v>0</v>
      </c>
      <c r="N70" s="21">
        <f t="shared" si="1"/>
        <v>15</v>
      </c>
      <c r="O70" s="45">
        <f t="shared" si="2"/>
        <v>13.5</v>
      </c>
      <c r="P70" s="45">
        <f t="shared" si="6"/>
        <v>1.5</v>
      </c>
      <c r="Q70" s="60"/>
    </row>
    <row r="71" spans="1:17" ht="27.75" customHeight="1">
      <c r="A71" s="23">
        <v>59</v>
      </c>
      <c r="B71" s="24" t="s">
        <v>82</v>
      </c>
      <c r="C71" s="38">
        <v>125</v>
      </c>
      <c r="D71" s="37">
        <v>22.520000000000003</v>
      </c>
      <c r="E71" s="39">
        <v>3.96</v>
      </c>
      <c r="F71" s="39">
        <v>14.3</v>
      </c>
      <c r="G71" s="39"/>
      <c r="H71" s="39">
        <v>4.26</v>
      </c>
      <c r="I71" s="50" t="e">
        <f t="shared" si="4"/>
        <v>#REF!</v>
      </c>
      <c r="J71" s="55">
        <v>1442</v>
      </c>
      <c r="K71" s="49">
        <v>15</v>
      </c>
      <c r="L71" s="48">
        <f t="shared" si="5"/>
        <v>140</v>
      </c>
      <c r="M71" s="48">
        <v>0</v>
      </c>
      <c r="N71" s="21">
        <f t="shared" si="1"/>
        <v>15</v>
      </c>
      <c r="O71" s="45">
        <f t="shared" si="2"/>
        <v>13.5</v>
      </c>
      <c r="P71" s="45">
        <f t="shared" si="6"/>
        <v>1.5</v>
      </c>
      <c r="Q71" s="60"/>
    </row>
    <row r="72" spans="1:17" ht="27.75" customHeight="1">
      <c r="A72" s="23">
        <v>60</v>
      </c>
      <c r="B72" s="24" t="s">
        <v>83</v>
      </c>
      <c r="C72" s="38">
        <v>75.59</v>
      </c>
      <c r="D72" s="37">
        <v>9.219999999999999</v>
      </c>
      <c r="E72" s="39">
        <v>3.69</v>
      </c>
      <c r="F72" s="39">
        <v>1.82</v>
      </c>
      <c r="G72" s="39"/>
      <c r="H72" s="39">
        <v>3.71</v>
      </c>
      <c r="I72" s="50" t="e">
        <f t="shared" si="4"/>
        <v>#REF!</v>
      </c>
      <c r="J72" s="55">
        <v>1184</v>
      </c>
      <c r="K72" s="49">
        <v>15</v>
      </c>
      <c r="L72" s="48">
        <f t="shared" si="5"/>
        <v>90.59</v>
      </c>
      <c r="M72" s="48">
        <v>0</v>
      </c>
      <c r="N72" s="21">
        <f t="shared" si="1"/>
        <v>15</v>
      </c>
      <c r="O72" s="45">
        <f t="shared" si="2"/>
        <v>13.5</v>
      </c>
      <c r="P72" s="45">
        <f t="shared" si="6"/>
        <v>1.5</v>
      </c>
      <c r="Q72" s="60"/>
    </row>
    <row r="73" spans="1:17" ht="27.75" customHeight="1">
      <c r="A73" s="23">
        <v>61</v>
      </c>
      <c r="B73" s="24" t="s">
        <v>84</v>
      </c>
      <c r="C73" s="38">
        <v>203.4</v>
      </c>
      <c r="D73" s="37">
        <v>51.63000000000001</v>
      </c>
      <c r="E73" s="39">
        <v>30.17</v>
      </c>
      <c r="F73" s="39">
        <v>19.87</v>
      </c>
      <c r="G73" s="39"/>
      <c r="H73" s="39">
        <v>1.59</v>
      </c>
      <c r="I73" s="50" t="e">
        <f t="shared" si="4"/>
        <v>#REF!</v>
      </c>
      <c r="J73" s="55">
        <v>2698</v>
      </c>
      <c r="K73" s="49">
        <v>5</v>
      </c>
      <c r="L73" s="48">
        <f t="shared" si="5"/>
        <v>208.4</v>
      </c>
      <c r="M73" s="48">
        <v>0</v>
      </c>
      <c r="N73" s="21">
        <f aca="true" t="shared" si="7" ref="N73:N136">K73+M73</f>
        <v>5</v>
      </c>
      <c r="O73" s="45">
        <f aca="true" t="shared" si="8" ref="O73:O136">N73*0.9</f>
        <v>4.5</v>
      </c>
      <c r="P73" s="45">
        <f t="shared" si="6"/>
        <v>0.5</v>
      </c>
      <c r="Q73" s="60"/>
    </row>
    <row r="74" spans="1:17" ht="27.75" customHeight="1">
      <c r="A74" s="23">
        <v>62</v>
      </c>
      <c r="B74" s="64" t="s">
        <v>85</v>
      </c>
      <c r="C74" s="65">
        <v>406.23</v>
      </c>
      <c r="D74" s="37">
        <v>220.39999999999998</v>
      </c>
      <c r="E74" s="66"/>
      <c r="F74" s="66">
        <v>218.42</v>
      </c>
      <c r="G74" s="66"/>
      <c r="H74" s="66">
        <v>1.98</v>
      </c>
      <c r="I74" s="50" t="e">
        <f aca="true" t="shared" si="9" ref="I74:I137">D74+#REF!</f>
        <v>#REF!</v>
      </c>
      <c r="J74" s="79">
        <v>3210</v>
      </c>
      <c r="K74" s="49">
        <v>5</v>
      </c>
      <c r="L74" s="48">
        <f t="shared" si="5"/>
        <v>411.23</v>
      </c>
      <c r="M74" s="48">
        <v>0</v>
      </c>
      <c r="N74" s="21">
        <f t="shared" si="7"/>
        <v>5</v>
      </c>
      <c r="O74" s="45">
        <f t="shared" si="8"/>
        <v>4.5</v>
      </c>
      <c r="P74" s="45">
        <f t="shared" si="6"/>
        <v>0.5</v>
      </c>
      <c r="Q74" s="60"/>
    </row>
    <row r="75" spans="1:17" ht="27.75" customHeight="1">
      <c r="A75" s="23">
        <v>63</v>
      </c>
      <c r="B75" s="64" t="s">
        <v>86</v>
      </c>
      <c r="C75" s="65">
        <v>240.34</v>
      </c>
      <c r="D75" s="37">
        <v>3.76</v>
      </c>
      <c r="E75" s="66"/>
      <c r="F75" s="66">
        <v>2.4</v>
      </c>
      <c r="G75" s="66"/>
      <c r="H75" s="66">
        <v>1.36</v>
      </c>
      <c r="I75" s="50" t="e">
        <f t="shared" si="9"/>
        <v>#REF!</v>
      </c>
      <c r="J75" s="79">
        <v>3192</v>
      </c>
      <c r="K75" s="49">
        <v>20</v>
      </c>
      <c r="L75" s="48">
        <f aca="true" t="shared" si="10" ref="L75:L138">SUM(C75,K75)</f>
        <v>260.34000000000003</v>
      </c>
      <c r="M75" s="48">
        <v>0</v>
      </c>
      <c r="N75" s="21">
        <f t="shared" si="7"/>
        <v>20</v>
      </c>
      <c r="O75" s="45">
        <f t="shared" si="8"/>
        <v>18</v>
      </c>
      <c r="P75" s="45">
        <f t="shared" si="6"/>
        <v>2</v>
      </c>
      <c r="Q75" s="60"/>
    </row>
    <row r="76" spans="1:17" ht="27.75" customHeight="1">
      <c r="A76" s="23">
        <v>64</v>
      </c>
      <c r="B76" s="24" t="s">
        <v>87</v>
      </c>
      <c r="C76" s="38">
        <v>2256</v>
      </c>
      <c r="D76" s="37">
        <v>1150.6399999999999</v>
      </c>
      <c r="E76" s="39"/>
      <c r="F76" s="39">
        <v>761.02</v>
      </c>
      <c r="G76" s="39"/>
      <c r="H76" s="39">
        <v>389.62</v>
      </c>
      <c r="I76" s="50" t="e">
        <f t="shared" si="9"/>
        <v>#REF!</v>
      </c>
      <c r="J76" s="55">
        <v>3222</v>
      </c>
      <c r="K76" s="49">
        <v>5</v>
      </c>
      <c r="L76" s="48">
        <f t="shared" si="10"/>
        <v>2261</v>
      </c>
      <c r="M76" s="48">
        <v>0</v>
      </c>
      <c r="N76" s="21">
        <f t="shared" si="7"/>
        <v>5</v>
      </c>
      <c r="O76" s="45">
        <f t="shared" si="8"/>
        <v>4.5</v>
      </c>
      <c r="P76" s="45">
        <f t="shared" si="6"/>
        <v>0.5</v>
      </c>
      <c r="Q76" s="60"/>
    </row>
    <row r="77" spans="1:17" ht="27.75" customHeight="1">
      <c r="A77" s="23">
        <v>65</v>
      </c>
      <c r="B77" s="24" t="s">
        <v>88</v>
      </c>
      <c r="C77" s="38">
        <v>200.48</v>
      </c>
      <c r="D77" s="37">
        <v>3.41</v>
      </c>
      <c r="E77" s="39"/>
      <c r="F77" s="39">
        <v>0</v>
      </c>
      <c r="G77" s="39"/>
      <c r="H77" s="39">
        <v>3.41</v>
      </c>
      <c r="I77" s="50" t="e">
        <f t="shared" si="9"/>
        <v>#REF!</v>
      </c>
      <c r="J77" s="55">
        <v>1717</v>
      </c>
      <c r="K77" s="49">
        <v>15</v>
      </c>
      <c r="L77" s="48">
        <f t="shared" si="10"/>
        <v>215.48</v>
      </c>
      <c r="M77" s="48">
        <v>0</v>
      </c>
      <c r="N77" s="21">
        <f t="shared" si="7"/>
        <v>15</v>
      </c>
      <c r="O77" s="45">
        <f t="shared" si="8"/>
        <v>13.5</v>
      </c>
      <c r="P77" s="45">
        <f t="shared" si="6"/>
        <v>1.5</v>
      </c>
      <c r="Q77" s="60"/>
    </row>
    <row r="78" spans="1:17" ht="27.75" customHeight="1">
      <c r="A78" s="23">
        <v>66</v>
      </c>
      <c r="B78" s="40" t="s">
        <v>89</v>
      </c>
      <c r="C78" s="38">
        <v>131.91</v>
      </c>
      <c r="D78" s="37">
        <v>77.47</v>
      </c>
      <c r="E78" s="41"/>
      <c r="F78" s="41">
        <v>19.75</v>
      </c>
      <c r="G78" s="41"/>
      <c r="H78" s="41">
        <v>57.72</v>
      </c>
      <c r="I78" s="50" t="e">
        <f t="shared" si="9"/>
        <v>#REF!</v>
      </c>
      <c r="J78" s="56">
        <v>4217</v>
      </c>
      <c r="K78" s="49">
        <v>5</v>
      </c>
      <c r="L78" s="48">
        <f t="shared" si="10"/>
        <v>136.91</v>
      </c>
      <c r="M78" s="48">
        <v>0</v>
      </c>
      <c r="N78" s="21">
        <f t="shared" si="7"/>
        <v>5</v>
      </c>
      <c r="O78" s="45">
        <f t="shared" si="8"/>
        <v>4.5</v>
      </c>
      <c r="P78" s="45">
        <f t="shared" si="6"/>
        <v>0.5</v>
      </c>
      <c r="Q78" s="60"/>
    </row>
    <row r="79" spans="1:17" ht="27.75" customHeight="1">
      <c r="A79" s="23">
        <v>67</v>
      </c>
      <c r="B79" s="40" t="s">
        <v>90</v>
      </c>
      <c r="C79" s="38">
        <v>170.8</v>
      </c>
      <c r="D79" s="37">
        <v>10.38</v>
      </c>
      <c r="E79" s="41"/>
      <c r="F79" s="41">
        <v>8.02</v>
      </c>
      <c r="G79" s="41"/>
      <c r="H79" s="41">
        <v>2.36</v>
      </c>
      <c r="I79" s="50" t="e">
        <f t="shared" si="9"/>
        <v>#REF!</v>
      </c>
      <c r="J79" s="56">
        <v>2762</v>
      </c>
      <c r="K79" s="49">
        <v>15</v>
      </c>
      <c r="L79" s="48">
        <f t="shared" si="10"/>
        <v>185.8</v>
      </c>
      <c r="M79" s="48">
        <v>0</v>
      </c>
      <c r="N79" s="21">
        <f t="shared" si="7"/>
        <v>15</v>
      </c>
      <c r="O79" s="45">
        <f t="shared" si="8"/>
        <v>13.5</v>
      </c>
      <c r="P79" s="45">
        <f t="shared" si="6"/>
        <v>1.5</v>
      </c>
      <c r="Q79" s="60"/>
    </row>
    <row r="80" spans="1:17" ht="27.75" customHeight="1">
      <c r="A80" s="23">
        <v>68</v>
      </c>
      <c r="B80" s="40" t="s">
        <v>91</v>
      </c>
      <c r="C80" s="38">
        <v>860.2</v>
      </c>
      <c r="D80" s="37">
        <v>194.74</v>
      </c>
      <c r="E80" s="39"/>
      <c r="F80" s="39">
        <v>91.82</v>
      </c>
      <c r="G80" s="39"/>
      <c r="H80" s="39">
        <v>102.92</v>
      </c>
      <c r="I80" s="50" t="e">
        <f t="shared" si="9"/>
        <v>#REF!</v>
      </c>
      <c r="J80" s="55">
        <v>6260</v>
      </c>
      <c r="K80" s="49">
        <v>5</v>
      </c>
      <c r="L80" s="48">
        <f t="shared" si="10"/>
        <v>865.2</v>
      </c>
      <c r="M80" s="48">
        <v>0</v>
      </c>
      <c r="N80" s="21">
        <f t="shared" si="7"/>
        <v>5</v>
      </c>
      <c r="O80" s="45">
        <f t="shared" si="8"/>
        <v>4.5</v>
      </c>
      <c r="P80" s="45">
        <f t="shared" si="6"/>
        <v>0.5</v>
      </c>
      <c r="Q80" s="60"/>
    </row>
    <row r="81" spans="1:17" ht="27.75" customHeight="1">
      <c r="A81" s="23">
        <v>69</v>
      </c>
      <c r="B81" s="40" t="s">
        <v>92</v>
      </c>
      <c r="C81" s="38">
        <v>4991.39</v>
      </c>
      <c r="D81" s="37">
        <v>1423.85</v>
      </c>
      <c r="E81" s="39"/>
      <c r="F81" s="39">
        <v>1324.18</v>
      </c>
      <c r="G81" s="39"/>
      <c r="H81" s="39">
        <v>99.67</v>
      </c>
      <c r="I81" s="50" t="e">
        <f t="shared" si="9"/>
        <v>#REF!</v>
      </c>
      <c r="J81" s="55">
        <v>1358</v>
      </c>
      <c r="K81" s="49">
        <v>5</v>
      </c>
      <c r="L81" s="48">
        <f t="shared" si="10"/>
        <v>4996.39</v>
      </c>
      <c r="M81" s="48">
        <v>0</v>
      </c>
      <c r="N81" s="21">
        <f t="shared" si="7"/>
        <v>5</v>
      </c>
      <c r="O81" s="45">
        <f t="shared" si="8"/>
        <v>4.5</v>
      </c>
      <c r="P81" s="45">
        <f t="shared" si="6"/>
        <v>0.5</v>
      </c>
      <c r="Q81" s="60"/>
    </row>
    <row r="82" spans="1:17" s="4" customFormat="1" ht="27.75" customHeight="1">
      <c r="A82" s="121" t="s">
        <v>93</v>
      </c>
      <c r="B82" s="122"/>
      <c r="C82" s="34">
        <f aca="true" t="shared" si="11" ref="C82:H82">SUM(C83:C114)</f>
        <v>40524.969999999994</v>
      </c>
      <c r="D82" s="34">
        <f t="shared" si="11"/>
        <v>35875.34</v>
      </c>
      <c r="E82" s="34">
        <f t="shared" si="11"/>
        <v>16573.89</v>
      </c>
      <c r="F82" s="34">
        <f t="shared" si="11"/>
        <v>14466.680000000002</v>
      </c>
      <c r="G82" s="34">
        <f t="shared" si="11"/>
        <v>381.0799999999999</v>
      </c>
      <c r="H82" s="34">
        <f t="shared" si="11"/>
        <v>4453.7</v>
      </c>
      <c r="I82" s="50" t="e">
        <f t="shared" si="9"/>
        <v>#REF!</v>
      </c>
      <c r="J82" s="46">
        <f>SUM(J83:J114)</f>
        <v>90629</v>
      </c>
      <c r="K82" s="49">
        <f>SUM(K83:K114)</f>
        <v>180</v>
      </c>
      <c r="L82" s="48">
        <f t="shared" si="10"/>
        <v>40704.969999999994</v>
      </c>
      <c r="M82" s="48">
        <f>SUM(M83:M114)</f>
        <v>0</v>
      </c>
      <c r="N82" s="21">
        <f t="shared" si="7"/>
        <v>180</v>
      </c>
      <c r="O82" s="45">
        <f t="shared" si="8"/>
        <v>162</v>
      </c>
      <c r="P82" s="45">
        <f t="shared" si="6"/>
        <v>18</v>
      </c>
      <c r="Q82" s="60"/>
    </row>
    <row r="83" spans="1:17" ht="27.75" customHeight="1">
      <c r="A83" s="23">
        <v>70</v>
      </c>
      <c r="B83" s="24" t="s">
        <v>94</v>
      </c>
      <c r="C83" s="32">
        <v>8830.33</v>
      </c>
      <c r="D83" s="34">
        <v>8694.69</v>
      </c>
      <c r="E83" s="35">
        <v>3958.6</v>
      </c>
      <c r="F83" s="35">
        <v>4122.57</v>
      </c>
      <c r="G83" s="35">
        <v>0</v>
      </c>
      <c r="H83" s="35">
        <v>613.52</v>
      </c>
      <c r="I83" s="50" t="e">
        <f t="shared" si="9"/>
        <v>#REF!</v>
      </c>
      <c r="J83" s="55">
        <v>1767</v>
      </c>
      <c r="K83" s="49">
        <v>5</v>
      </c>
      <c r="L83" s="48">
        <f t="shared" si="10"/>
        <v>8835.33</v>
      </c>
      <c r="M83" s="48">
        <v>0</v>
      </c>
      <c r="N83" s="21">
        <f t="shared" si="7"/>
        <v>5</v>
      </c>
      <c r="O83" s="45">
        <f t="shared" si="8"/>
        <v>4.5</v>
      </c>
      <c r="P83" s="45">
        <f t="shared" si="6"/>
        <v>0.5</v>
      </c>
      <c r="Q83" s="60"/>
    </row>
    <row r="84" spans="1:17" ht="27.75" customHeight="1">
      <c r="A84" s="23">
        <v>71</v>
      </c>
      <c r="B84" s="24" t="s">
        <v>95</v>
      </c>
      <c r="C84" s="32">
        <v>1209.57</v>
      </c>
      <c r="D84" s="34">
        <v>1072.73</v>
      </c>
      <c r="E84" s="35">
        <v>396.33</v>
      </c>
      <c r="F84" s="35">
        <v>255.44</v>
      </c>
      <c r="G84" s="35">
        <v>350.84</v>
      </c>
      <c r="H84" s="35">
        <v>70.12</v>
      </c>
      <c r="I84" s="50" t="e">
        <f t="shared" si="9"/>
        <v>#REF!</v>
      </c>
      <c r="J84" s="55">
        <v>4365</v>
      </c>
      <c r="K84" s="49">
        <v>5</v>
      </c>
      <c r="L84" s="48">
        <f t="shared" si="10"/>
        <v>1214.57</v>
      </c>
      <c r="M84" s="48">
        <v>0</v>
      </c>
      <c r="N84" s="21">
        <f t="shared" si="7"/>
        <v>5</v>
      </c>
      <c r="O84" s="45">
        <f t="shared" si="8"/>
        <v>4.5</v>
      </c>
      <c r="P84" s="45">
        <f t="shared" si="6"/>
        <v>0.5</v>
      </c>
      <c r="Q84" s="60"/>
    </row>
    <row r="85" spans="1:17" ht="27.75" customHeight="1">
      <c r="A85" s="23">
        <v>72</v>
      </c>
      <c r="B85" s="24" t="s">
        <v>96</v>
      </c>
      <c r="C85" s="32">
        <v>415.46</v>
      </c>
      <c r="D85" s="34">
        <v>316.21000000000004</v>
      </c>
      <c r="E85" s="35">
        <v>70.72</v>
      </c>
      <c r="F85" s="35">
        <v>15.01</v>
      </c>
      <c r="G85" s="35">
        <v>1.4</v>
      </c>
      <c r="H85" s="35">
        <v>229.08</v>
      </c>
      <c r="I85" s="50" t="e">
        <f t="shared" si="9"/>
        <v>#REF!</v>
      </c>
      <c r="J85" s="55">
        <v>3007</v>
      </c>
      <c r="K85" s="49">
        <v>5</v>
      </c>
      <c r="L85" s="48">
        <f t="shared" si="10"/>
        <v>420.46</v>
      </c>
      <c r="M85" s="48">
        <v>0</v>
      </c>
      <c r="N85" s="21">
        <f t="shared" si="7"/>
        <v>5</v>
      </c>
      <c r="O85" s="45">
        <f t="shared" si="8"/>
        <v>4.5</v>
      </c>
      <c r="P85" s="45">
        <f t="shared" si="6"/>
        <v>0.5</v>
      </c>
      <c r="Q85" s="60"/>
    </row>
    <row r="86" spans="1:17" ht="27.75" customHeight="1">
      <c r="A86" s="23">
        <v>73</v>
      </c>
      <c r="B86" s="24" t="s">
        <v>97</v>
      </c>
      <c r="C86" s="32">
        <v>945.74</v>
      </c>
      <c r="D86" s="34">
        <v>573.5</v>
      </c>
      <c r="E86" s="35">
        <v>2.66</v>
      </c>
      <c r="F86" s="35">
        <v>470.96</v>
      </c>
      <c r="G86" s="35"/>
      <c r="H86" s="35">
        <v>99.88</v>
      </c>
      <c r="I86" s="50" t="e">
        <f t="shared" si="9"/>
        <v>#REF!</v>
      </c>
      <c r="J86" s="55">
        <v>5203</v>
      </c>
      <c r="K86" s="49">
        <v>5</v>
      </c>
      <c r="L86" s="48">
        <f t="shared" si="10"/>
        <v>950.74</v>
      </c>
      <c r="M86" s="48">
        <v>0</v>
      </c>
      <c r="N86" s="21">
        <f t="shared" si="7"/>
        <v>5</v>
      </c>
      <c r="O86" s="45">
        <f t="shared" si="8"/>
        <v>4.5</v>
      </c>
      <c r="P86" s="45">
        <f t="shared" si="6"/>
        <v>0.5</v>
      </c>
      <c r="Q86" s="60"/>
    </row>
    <row r="87" spans="1:17" ht="27.75" customHeight="1">
      <c r="A87" s="23">
        <v>74</v>
      </c>
      <c r="B87" s="24" t="s">
        <v>98</v>
      </c>
      <c r="C87" s="32">
        <v>5515.29</v>
      </c>
      <c r="D87" s="34">
        <v>4558.95</v>
      </c>
      <c r="E87" s="35">
        <v>2245.81</v>
      </c>
      <c r="F87" s="35">
        <v>1472.31</v>
      </c>
      <c r="G87" s="35"/>
      <c r="H87" s="35">
        <v>840.83</v>
      </c>
      <c r="I87" s="50" t="e">
        <f t="shared" si="9"/>
        <v>#REF!</v>
      </c>
      <c r="J87" s="55">
        <v>6337</v>
      </c>
      <c r="K87" s="49">
        <v>5</v>
      </c>
      <c r="L87" s="48">
        <f t="shared" si="10"/>
        <v>5520.29</v>
      </c>
      <c r="M87" s="48">
        <v>0</v>
      </c>
      <c r="N87" s="21">
        <f t="shared" si="7"/>
        <v>5</v>
      </c>
      <c r="O87" s="45">
        <f t="shared" si="8"/>
        <v>4.5</v>
      </c>
      <c r="P87" s="45">
        <f t="shared" si="6"/>
        <v>0.5</v>
      </c>
      <c r="Q87" s="60"/>
    </row>
    <row r="88" spans="1:17" ht="27.75" customHeight="1">
      <c r="A88" s="23">
        <v>75</v>
      </c>
      <c r="B88" s="67" t="s">
        <v>99</v>
      </c>
      <c r="C88" s="32">
        <v>285.98</v>
      </c>
      <c r="D88" s="34">
        <v>136.31</v>
      </c>
      <c r="E88" s="35"/>
      <c r="F88" s="35"/>
      <c r="G88" s="35"/>
      <c r="H88" s="35">
        <v>136.31</v>
      </c>
      <c r="I88" s="50" t="e">
        <f t="shared" si="9"/>
        <v>#REF!</v>
      </c>
      <c r="J88" s="55">
        <v>3915</v>
      </c>
      <c r="K88" s="49">
        <v>5</v>
      </c>
      <c r="L88" s="48">
        <f t="shared" si="10"/>
        <v>290.98</v>
      </c>
      <c r="M88" s="48">
        <v>0</v>
      </c>
      <c r="N88" s="21">
        <f t="shared" si="7"/>
        <v>5</v>
      </c>
      <c r="O88" s="45">
        <f t="shared" si="8"/>
        <v>4.5</v>
      </c>
      <c r="P88" s="45">
        <f t="shared" si="6"/>
        <v>0.5</v>
      </c>
      <c r="Q88" s="60"/>
    </row>
    <row r="89" spans="1:17" ht="27.75" customHeight="1">
      <c r="A89" s="23">
        <v>76</v>
      </c>
      <c r="B89" s="24" t="s">
        <v>100</v>
      </c>
      <c r="C89" s="32">
        <v>277.9</v>
      </c>
      <c r="D89" s="34">
        <v>188.42</v>
      </c>
      <c r="E89" s="35">
        <v>95.76</v>
      </c>
      <c r="F89" s="35">
        <v>78.18</v>
      </c>
      <c r="G89" s="35"/>
      <c r="H89" s="35">
        <v>14.48</v>
      </c>
      <c r="I89" s="50" t="e">
        <f t="shared" si="9"/>
        <v>#REF!</v>
      </c>
      <c r="J89" s="55">
        <v>1041</v>
      </c>
      <c r="K89" s="49">
        <v>5</v>
      </c>
      <c r="L89" s="48">
        <f t="shared" si="10"/>
        <v>282.9</v>
      </c>
      <c r="M89" s="48">
        <v>0</v>
      </c>
      <c r="N89" s="21">
        <f t="shared" si="7"/>
        <v>5</v>
      </c>
      <c r="O89" s="45">
        <f t="shared" si="8"/>
        <v>4.5</v>
      </c>
      <c r="P89" s="45">
        <f t="shared" si="6"/>
        <v>0.5</v>
      </c>
      <c r="Q89" s="60"/>
    </row>
    <row r="90" spans="1:17" ht="27.75" customHeight="1">
      <c r="A90" s="23">
        <v>77</v>
      </c>
      <c r="B90" s="24" t="s">
        <v>101</v>
      </c>
      <c r="C90" s="32">
        <v>242.3</v>
      </c>
      <c r="D90" s="34">
        <v>155.07</v>
      </c>
      <c r="E90" s="35">
        <v>93.11</v>
      </c>
      <c r="F90" s="35">
        <v>28.85</v>
      </c>
      <c r="G90" s="35"/>
      <c r="H90" s="35">
        <v>33.11</v>
      </c>
      <c r="I90" s="50" t="e">
        <f t="shared" si="9"/>
        <v>#REF!</v>
      </c>
      <c r="J90" s="55">
        <v>1385</v>
      </c>
      <c r="K90" s="49">
        <v>5</v>
      </c>
      <c r="L90" s="48">
        <f t="shared" si="10"/>
        <v>247.3</v>
      </c>
      <c r="M90" s="48">
        <v>0</v>
      </c>
      <c r="N90" s="21">
        <f t="shared" si="7"/>
        <v>5</v>
      </c>
      <c r="O90" s="45">
        <f t="shared" si="8"/>
        <v>4.5</v>
      </c>
      <c r="P90" s="45">
        <f t="shared" si="6"/>
        <v>0.5</v>
      </c>
      <c r="Q90" s="60"/>
    </row>
    <row r="91" spans="1:17" ht="27.75" customHeight="1">
      <c r="A91" s="23">
        <v>78</v>
      </c>
      <c r="B91" s="24" t="s">
        <v>102</v>
      </c>
      <c r="C91" s="32">
        <v>302.67</v>
      </c>
      <c r="D91" s="34">
        <v>209.28</v>
      </c>
      <c r="E91" s="35">
        <v>74.79</v>
      </c>
      <c r="F91" s="35">
        <v>92.96</v>
      </c>
      <c r="G91" s="35"/>
      <c r="H91" s="35">
        <v>41.53</v>
      </c>
      <c r="I91" s="50" t="e">
        <f t="shared" si="9"/>
        <v>#REF!</v>
      </c>
      <c r="J91" s="55">
        <v>2369</v>
      </c>
      <c r="K91" s="49">
        <v>5</v>
      </c>
      <c r="L91" s="48">
        <f t="shared" si="10"/>
        <v>307.67</v>
      </c>
      <c r="M91" s="48">
        <v>0</v>
      </c>
      <c r="N91" s="21">
        <f t="shared" si="7"/>
        <v>5</v>
      </c>
      <c r="O91" s="45">
        <f t="shared" si="8"/>
        <v>4.5</v>
      </c>
      <c r="P91" s="45">
        <f t="shared" si="6"/>
        <v>0.5</v>
      </c>
      <c r="Q91" s="60"/>
    </row>
    <row r="92" spans="1:17" ht="27.75" customHeight="1">
      <c r="A92" s="23">
        <v>79</v>
      </c>
      <c r="B92" s="24" t="s">
        <v>103</v>
      </c>
      <c r="C92" s="32">
        <v>427</v>
      </c>
      <c r="D92" s="34">
        <v>250.46</v>
      </c>
      <c r="E92" s="35">
        <v>85.22</v>
      </c>
      <c r="F92" s="35">
        <v>60.52</v>
      </c>
      <c r="G92" s="35"/>
      <c r="H92" s="35">
        <v>104.72</v>
      </c>
      <c r="I92" s="50" t="e">
        <f t="shared" si="9"/>
        <v>#REF!</v>
      </c>
      <c r="J92" s="55">
        <v>1281</v>
      </c>
      <c r="K92" s="49">
        <v>5</v>
      </c>
      <c r="L92" s="48">
        <f t="shared" si="10"/>
        <v>432</v>
      </c>
      <c r="M92" s="48">
        <v>0</v>
      </c>
      <c r="N92" s="21">
        <f t="shared" si="7"/>
        <v>5</v>
      </c>
      <c r="O92" s="45">
        <f t="shared" si="8"/>
        <v>4.5</v>
      </c>
      <c r="P92" s="45">
        <f t="shared" si="6"/>
        <v>0.5</v>
      </c>
      <c r="Q92" s="60"/>
    </row>
    <row r="93" spans="1:18" s="5" customFormat="1" ht="27.75" customHeight="1">
      <c r="A93" s="68">
        <v>80</v>
      </c>
      <c r="B93" s="69" t="s">
        <v>104</v>
      </c>
      <c r="C93" s="70">
        <v>120.89</v>
      </c>
      <c r="D93" s="71">
        <v>13.06</v>
      </c>
      <c r="E93" s="72"/>
      <c r="F93" s="72">
        <v>8.6</v>
      </c>
      <c r="G93" s="72"/>
      <c r="H93" s="72">
        <v>4.46</v>
      </c>
      <c r="I93" s="80" t="e">
        <f t="shared" si="9"/>
        <v>#REF!</v>
      </c>
      <c r="J93" s="81">
        <v>1429</v>
      </c>
      <c r="K93" s="82">
        <v>15</v>
      </c>
      <c r="L93" s="83">
        <f t="shared" si="10"/>
        <v>135.89</v>
      </c>
      <c r="M93" s="83">
        <v>0</v>
      </c>
      <c r="N93" s="84">
        <f t="shared" si="7"/>
        <v>15</v>
      </c>
      <c r="O93" s="45">
        <f t="shared" si="8"/>
        <v>13.5</v>
      </c>
      <c r="P93" s="45">
        <f t="shared" si="6"/>
        <v>1.5</v>
      </c>
      <c r="Q93" s="85"/>
      <c r="R93" s="5">
        <v>0</v>
      </c>
    </row>
    <row r="94" spans="1:17" ht="27.75" customHeight="1">
      <c r="A94" s="23">
        <v>81</v>
      </c>
      <c r="B94" s="24" t="s">
        <v>105</v>
      </c>
      <c r="C94" s="32">
        <v>1191.04</v>
      </c>
      <c r="D94" s="34">
        <v>615.57</v>
      </c>
      <c r="E94" s="35">
        <v>395.26</v>
      </c>
      <c r="F94" s="35">
        <v>79.29</v>
      </c>
      <c r="G94" s="35"/>
      <c r="H94" s="35">
        <v>141.02</v>
      </c>
      <c r="I94" s="50" t="e">
        <f t="shared" si="9"/>
        <v>#REF!</v>
      </c>
      <c r="J94" s="55">
        <v>3545</v>
      </c>
      <c r="K94" s="49">
        <v>5</v>
      </c>
      <c r="L94" s="48">
        <f t="shared" si="10"/>
        <v>1196.04</v>
      </c>
      <c r="M94" s="48">
        <v>0</v>
      </c>
      <c r="N94" s="21">
        <f t="shared" si="7"/>
        <v>5</v>
      </c>
      <c r="O94" s="45">
        <f t="shared" si="8"/>
        <v>4.5</v>
      </c>
      <c r="P94" s="45">
        <f t="shared" si="6"/>
        <v>0.5</v>
      </c>
      <c r="Q94" s="60"/>
    </row>
    <row r="95" spans="1:17" ht="27.75" customHeight="1">
      <c r="A95" s="23">
        <v>82</v>
      </c>
      <c r="B95" s="24" t="s">
        <v>106</v>
      </c>
      <c r="C95" s="32">
        <v>871.4</v>
      </c>
      <c r="D95" s="34">
        <v>752.4999999999999</v>
      </c>
      <c r="E95" s="35">
        <v>551.9</v>
      </c>
      <c r="F95" s="35">
        <v>27.81</v>
      </c>
      <c r="G95" s="35"/>
      <c r="H95" s="35">
        <v>172.79</v>
      </c>
      <c r="I95" s="50" t="e">
        <f t="shared" si="9"/>
        <v>#REF!</v>
      </c>
      <c r="J95" s="55">
        <v>2678</v>
      </c>
      <c r="K95" s="49">
        <v>5</v>
      </c>
      <c r="L95" s="48">
        <f t="shared" si="10"/>
        <v>876.4</v>
      </c>
      <c r="M95" s="48">
        <v>0</v>
      </c>
      <c r="N95" s="21">
        <f t="shared" si="7"/>
        <v>5</v>
      </c>
      <c r="O95" s="45">
        <f t="shared" si="8"/>
        <v>4.5</v>
      </c>
      <c r="P95" s="45">
        <f t="shared" si="6"/>
        <v>0.5</v>
      </c>
      <c r="Q95" s="60"/>
    </row>
    <row r="96" spans="1:17" ht="27.75" customHeight="1">
      <c r="A96" s="23">
        <v>83</v>
      </c>
      <c r="B96" s="24" t="s">
        <v>107</v>
      </c>
      <c r="C96" s="32">
        <v>520.37</v>
      </c>
      <c r="D96" s="34">
        <v>381.91</v>
      </c>
      <c r="E96" s="35">
        <v>195.97</v>
      </c>
      <c r="F96" s="35">
        <v>3.71</v>
      </c>
      <c r="G96" s="35">
        <v>0.84</v>
      </c>
      <c r="H96" s="35">
        <v>181.39</v>
      </c>
      <c r="I96" s="50" t="e">
        <f t="shared" si="9"/>
        <v>#REF!</v>
      </c>
      <c r="J96" s="55">
        <v>3785</v>
      </c>
      <c r="K96" s="49">
        <v>5</v>
      </c>
      <c r="L96" s="48">
        <f t="shared" si="10"/>
        <v>525.37</v>
      </c>
      <c r="M96" s="48">
        <v>0</v>
      </c>
      <c r="N96" s="21">
        <f t="shared" si="7"/>
        <v>5</v>
      </c>
      <c r="O96" s="45">
        <f t="shared" si="8"/>
        <v>4.5</v>
      </c>
      <c r="P96" s="45">
        <f t="shared" si="6"/>
        <v>0.5</v>
      </c>
      <c r="Q96" s="60"/>
    </row>
    <row r="97" spans="1:17" ht="27.75" customHeight="1">
      <c r="A97" s="23">
        <v>84</v>
      </c>
      <c r="B97" s="24" t="s">
        <v>108</v>
      </c>
      <c r="C97" s="32">
        <v>891.8</v>
      </c>
      <c r="D97" s="34">
        <v>2547.82</v>
      </c>
      <c r="E97" s="35">
        <v>460.48</v>
      </c>
      <c r="F97" s="35">
        <v>1759.19</v>
      </c>
      <c r="G97" s="35"/>
      <c r="H97" s="35">
        <v>328.15</v>
      </c>
      <c r="I97" s="50" t="e">
        <f t="shared" si="9"/>
        <v>#REF!</v>
      </c>
      <c r="J97" s="55">
        <v>2058</v>
      </c>
      <c r="K97" s="49">
        <v>5</v>
      </c>
      <c r="L97" s="48">
        <f t="shared" si="10"/>
        <v>896.8</v>
      </c>
      <c r="M97" s="48">
        <v>0</v>
      </c>
      <c r="N97" s="21">
        <f t="shared" si="7"/>
        <v>5</v>
      </c>
      <c r="O97" s="45">
        <f t="shared" si="8"/>
        <v>4.5</v>
      </c>
      <c r="P97" s="45">
        <f t="shared" si="6"/>
        <v>0.5</v>
      </c>
      <c r="Q97" s="60"/>
    </row>
    <row r="98" spans="1:17" ht="27.75" customHeight="1">
      <c r="A98" s="23">
        <v>85</v>
      </c>
      <c r="B98" s="24" t="s">
        <v>109</v>
      </c>
      <c r="C98" s="32">
        <v>371.49</v>
      </c>
      <c r="D98" s="34">
        <v>302.12</v>
      </c>
      <c r="E98" s="35">
        <v>44.64</v>
      </c>
      <c r="F98" s="35">
        <v>224.68</v>
      </c>
      <c r="G98" s="35"/>
      <c r="H98" s="35">
        <v>32.8</v>
      </c>
      <c r="I98" s="50" t="e">
        <f t="shared" si="9"/>
        <v>#REF!</v>
      </c>
      <c r="J98" s="55">
        <v>2489</v>
      </c>
      <c r="K98" s="49">
        <v>5</v>
      </c>
      <c r="L98" s="48">
        <f t="shared" si="10"/>
        <v>376.49</v>
      </c>
      <c r="M98" s="48">
        <v>0</v>
      </c>
      <c r="N98" s="21">
        <f t="shared" si="7"/>
        <v>5</v>
      </c>
      <c r="O98" s="45">
        <f t="shared" si="8"/>
        <v>4.5</v>
      </c>
      <c r="P98" s="45">
        <f t="shared" si="6"/>
        <v>0.5</v>
      </c>
      <c r="Q98" s="60"/>
    </row>
    <row r="99" spans="1:17" ht="27.75" customHeight="1">
      <c r="A99" s="23">
        <v>86</v>
      </c>
      <c r="B99" s="24" t="s">
        <v>110</v>
      </c>
      <c r="C99" s="32">
        <v>804.67</v>
      </c>
      <c r="D99" s="34">
        <v>636.23</v>
      </c>
      <c r="E99" s="35">
        <v>31.52</v>
      </c>
      <c r="F99" s="35">
        <v>44.93</v>
      </c>
      <c r="G99" s="35">
        <v>28</v>
      </c>
      <c r="H99" s="35">
        <v>531.78</v>
      </c>
      <c r="I99" s="50" t="e">
        <f t="shared" si="9"/>
        <v>#REF!</v>
      </c>
      <c r="J99" s="55">
        <v>6371</v>
      </c>
      <c r="K99" s="49">
        <v>5</v>
      </c>
      <c r="L99" s="48">
        <f t="shared" si="10"/>
        <v>809.67</v>
      </c>
      <c r="M99" s="48">
        <v>0</v>
      </c>
      <c r="N99" s="21">
        <f t="shared" si="7"/>
        <v>5</v>
      </c>
      <c r="O99" s="45">
        <f t="shared" si="8"/>
        <v>4.5</v>
      </c>
      <c r="P99" s="45">
        <f t="shared" si="6"/>
        <v>0.5</v>
      </c>
      <c r="Q99" s="60"/>
    </row>
    <row r="100" spans="1:17" ht="27.75" customHeight="1">
      <c r="A100" s="23">
        <v>87</v>
      </c>
      <c r="B100" s="24" t="s">
        <v>111</v>
      </c>
      <c r="C100" s="32">
        <v>436.64</v>
      </c>
      <c r="D100" s="34">
        <v>41.87</v>
      </c>
      <c r="E100" s="35">
        <v>41.3</v>
      </c>
      <c r="F100" s="35"/>
      <c r="G100" s="35"/>
      <c r="H100" s="35">
        <v>0.56</v>
      </c>
      <c r="I100" s="50" t="e">
        <f t="shared" si="9"/>
        <v>#REF!</v>
      </c>
      <c r="J100" s="55">
        <v>768</v>
      </c>
      <c r="K100" s="49">
        <v>5</v>
      </c>
      <c r="L100" s="48">
        <f t="shared" si="10"/>
        <v>441.64</v>
      </c>
      <c r="M100" s="48">
        <v>0</v>
      </c>
      <c r="N100" s="21">
        <f t="shared" si="7"/>
        <v>5</v>
      </c>
      <c r="O100" s="45">
        <f t="shared" si="8"/>
        <v>4.5</v>
      </c>
      <c r="P100" s="45">
        <f t="shared" si="6"/>
        <v>0.5</v>
      </c>
      <c r="Q100" s="60"/>
    </row>
    <row r="101" spans="1:17" ht="27.75" customHeight="1">
      <c r="A101" s="23">
        <v>88</v>
      </c>
      <c r="B101" s="24" t="s">
        <v>112</v>
      </c>
      <c r="C101" s="32">
        <v>101.22</v>
      </c>
      <c r="D101" s="34">
        <v>12.39</v>
      </c>
      <c r="E101" s="35">
        <v>0.5</v>
      </c>
      <c r="F101" s="35"/>
      <c r="G101" s="35"/>
      <c r="H101" s="35">
        <v>11.9</v>
      </c>
      <c r="I101" s="50" t="e">
        <f t="shared" si="9"/>
        <v>#REF!</v>
      </c>
      <c r="J101" s="55">
        <v>1034</v>
      </c>
      <c r="K101" s="49">
        <v>15</v>
      </c>
      <c r="L101" s="48">
        <f t="shared" si="10"/>
        <v>116.22</v>
      </c>
      <c r="M101" s="48">
        <v>0</v>
      </c>
      <c r="N101" s="21">
        <f t="shared" si="7"/>
        <v>15</v>
      </c>
      <c r="O101" s="45">
        <f t="shared" si="8"/>
        <v>13.5</v>
      </c>
      <c r="P101" s="45">
        <f t="shared" si="6"/>
        <v>1.5</v>
      </c>
      <c r="Q101" s="60"/>
    </row>
    <row r="102" spans="1:17" ht="27.75" customHeight="1">
      <c r="A102" s="23">
        <v>89</v>
      </c>
      <c r="B102" s="24" t="s">
        <v>113</v>
      </c>
      <c r="C102" s="32">
        <v>5404.6</v>
      </c>
      <c r="D102" s="34">
        <v>5041.43</v>
      </c>
      <c r="E102" s="35">
        <v>4552.19</v>
      </c>
      <c r="F102" s="35">
        <v>446.6</v>
      </c>
      <c r="G102" s="35"/>
      <c r="H102" s="35">
        <v>42.64</v>
      </c>
      <c r="I102" s="50" t="e">
        <f t="shared" si="9"/>
        <v>#REF!</v>
      </c>
      <c r="J102" s="55">
        <v>8835</v>
      </c>
      <c r="K102" s="49">
        <v>5</v>
      </c>
      <c r="L102" s="48">
        <f t="shared" si="10"/>
        <v>5409.6</v>
      </c>
      <c r="M102" s="48">
        <v>0</v>
      </c>
      <c r="N102" s="21">
        <f t="shared" si="7"/>
        <v>5</v>
      </c>
      <c r="O102" s="45">
        <f t="shared" si="8"/>
        <v>4.5</v>
      </c>
      <c r="P102" s="45">
        <f t="shared" si="6"/>
        <v>0.5</v>
      </c>
      <c r="Q102" s="60"/>
    </row>
    <row r="103" spans="1:17" ht="27.75" customHeight="1">
      <c r="A103" s="23">
        <v>90</v>
      </c>
      <c r="B103" s="24" t="s">
        <v>114</v>
      </c>
      <c r="C103" s="32">
        <v>1648.97</v>
      </c>
      <c r="D103" s="34">
        <v>1476.26</v>
      </c>
      <c r="E103" s="35">
        <v>912.4</v>
      </c>
      <c r="F103" s="35">
        <v>439.71</v>
      </c>
      <c r="G103" s="35"/>
      <c r="H103" s="35">
        <v>124.16</v>
      </c>
      <c r="I103" s="50" t="e">
        <f t="shared" si="9"/>
        <v>#REF!</v>
      </c>
      <c r="J103" s="55">
        <v>4005</v>
      </c>
      <c r="K103" s="49">
        <v>5</v>
      </c>
      <c r="L103" s="48">
        <f t="shared" si="10"/>
        <v>1653.97</v>
      </c>
      <c r="M103" s="48">
        <v>0</v>
      </c>
      <c r="N103" s="21">
        <f t="shared" si="7"/>
        <v>5</v>
      </c>
      <c r="O103" s="45">
        <f t="shared" si="8"/>
        <v>4.5</v>
      </c>
      <c r="P103" s="45">
        <f t="shared" si="6"/>
        <v>0.5</v>
      </c>
      <c r="Q103" s="60"/>
    </row>
    <row r="104" spans="1:17" ht="27.75" customHeight="1">
      <c r="A104" s="23">
        <v>91</v>
      </c>
      <c r="B104" s="24" t="s">
        <v>115</v>
      </c>
      <c r="C104" s="32">
        <v>128.83</v>
      </c>
      <c r="D104" s="34">
        <v>63.84</v>
      </c>
      <c r="E104" s="35">
        <v>58.09</v>
      </c>
      <c r="F104" s="35"/>
      <c r="G104" s="35"/>
      <c r="H104" s="35">
        <v>5.75</v>
      </c>
      <c r="I104" s="50" t="e">
        <f t="shared" si="9"/>
        <v>#REF!</v>
      </c>
      <c r="J104" s="55">
        <v>1455</v>
      </c>
      <c r="K104" s="49">
        <v>5</v>
      </c>
      <c r="L104" s="48">
        <f t="shared" si="10"/>
        <v>133.83</v>
      </c>
      <c r="M104" s="48">
        <v>0</v>
      </c>
      <c r="N104" s="21">
        <f t="shared" si="7"/>
        <v>5</v>
      </c>
      <c r="O104" s="45">
        <f t="shared" si="8"/>
        <v>4.5</v>
      </c>
      <c r="P104" s="45">
        <f t="shared" si="6"/>
        <v>0.5</v>
      </c>
      <c r="Q104" s="60"/>
    </row>
    <row r="105" spans="1:17" ht="27.75" customHeight="1">
      <c r="A105" s="23">
        <v>92</v>
      </c>
      <c r="B105" s="24" t="s">
        <v>116</v>
      </c>
      <c r="C105" s="32">
        <v>147</v>
      </c>
      <c r="D105" s="34">
        <v>47.38</v>
      </c>
      <c r="E105" s="35">
        <v>44.86</v>
      </c>
      <c r="F105" s="35"/>
      <c r="G105" s="35"/>
      <c r="H105" s="35">
        <v>2.52</v>
      </c>
      <c r="I105" s="50" t="e">
        <f t="shared" si="9"/>
        <v>#REF!</v>
      </c>
      <c r="J105" s="55">
        <v>1194</v>
      </c>
      <c r="K105" s="49">
        <v>5</v>
      </c>
      <c r="L105" s="48">
        <f t="shared" si="10"/>
        <v>152</v>
      </c>
      <c r="M105" s="48">
        <v>0</v>
      </c>
      <c r="N105" s="21">
        <f t="shared" si="7"/>
        <v>5</v>
      </c>
      <c r="O105" s="45">
        <f t="shared" si="8"/>
        <v>4.5</v>
      </c>
      <c r="P105" s="45">
        <f t="shared" si="6"/>
        <v>0.5</v>
      </c>
      <c r="Q105" s="60"/>
    </row>
    <row r="106" spans="1:17" ht="27.75" customHeight="1">
      <c r="A106" s="23">
        <v>93</v>
      </c>
      <c r="B106" s="24" t="s">
        <v>117</v>
      </c>
      <c r="C106" s="32">
        <v>381.47</v>
      </c>
      <c r="D106" s="34">
        <v>193.59</v>
      </c>
      <c r="E106" s="35">
        <v>106.42</v>
      </c>
      <c r="F106" s="35"/>
      <c r="G106" s="35"/>
      <c r="H106" s="35">
        <v>87.17</v>
      </c>
      <c r="I106" s="50" t="e">
        <f t="shared" si="9"/>
        <v>#REF!</v>
      </c>
      <c r="J106" s="55">
        <v>2170</v>
      </c>
      <c r="K106" s="49">
        <v>5</v>
      </c>
      <c r="L106" s="48">
        <f t="shared" si="10"/>
        <v>386.47</v>
      </c>
      <c r="M106" s="48">
        <v>0</v>
      </c>
      <c r="N106" s="21">
        <f t="shared" si="7"/>
        <v>5</v>
      </c>
      <c r="O106" s="45">
        <f t="shared" si="8"/>
        <v>4.5</v>
      </c>
      <c r="P106" s="45">
        <f t="shared" si="6"/>
        <v>0.5</v>
      </c>
      <c r="Q106" s="60"/>
    </row>
    <row r="107" spans="1:17" ht="27.75" customHeight="1">
      <c r="A107" s="23">
        <v>94</v>
      </c>
      <c r="B107" s="24" t="s">
        <v>118</v>
      </c>
      <c r="C107" s="32">
        <v>980.51</v>
      </c>
      <c r="D107" s="34">
        <v>921.64</v>
      </c>
      <c r="E107" s="35">
        <v>919.23</v>
      </c>
      <c r="F107" s="35"/>
      <c r="G107" s="35"/>
      <c r="H107" s="35">
        <v>2.41</v>
      </c>
      <c r="I107" s="50" t="e">
        <f t="shared" si="9"/>
        <v>#REF!</v>
      </c>
      <c r="J107" s="55">
        <v>948</v>
      </c>
      <c r="K107" s="49">
        <v>5</v>
      </c>
      <c r="L107" s="48">
        <f t="shared" si="10"/>
        <v>985.51</v>
      </c>
      <c r="M107" s="48">
        <v>0</v>
      </c>
      <c r="N107" s="21">
        <f t="shared" si="7"/>
        <v>5</v>
      </c>
      <c r="O107" s="45">
        <f t="shared" si="8"/>
        <v>4.5</v>
      </c>
      <c r="P107" s="45">
        <f t="shared" si="6"/>
        <v>0.5</v>
      </c>
      <c r="Q107" s="60"/>
    </row>
    <row r="108" spans="1:17" ht="27.75" customHeight="1">
      <c r="A108" s="23">
        <v>95</v>
      </c>
      <c r="B108" s="24" t="s">
        <v>119</v>
      </c>
      <c r="C108" s="32">
        <v>397.98</v>
      </c>
      <c r="D108" s="34">
        <v>310.96000000000004</v>
      </c>
      <c r="E108" s="35">
        <v>305.04</v>
      </c>
      <c r="F108" s="35">
        <v>3.29</v>
      </c>
      <c r="G108" s="35"/>
      <c r="H108" s="35">
        <v>2.63</v>
      </c>
      <c r="I108" s="50" t="e">
        <f t="shared" si="9"/>
        <v>#REF!</v>
      </c>
      <c r="J108" s="55">
        <v>2224</v>
      </c>
      <c r="K108" s="49">
        <v>5</v>
      </c>
      <c r="L108" s="48">
        <f t="shared" si="10"/>
        <v>402.98</v>
      </c>
      <c r="M108" s="48">
        <v>0</v>
      </c>
      <c r="N108" s="21">
        <f t="shared" si="7"/>
        <v>5</v>
      </c>
      <c r="O108" s="45">
        <f t="shared" si="8"/>
        <v>4.5</v>
      </c>
      <c r="P108" s="45">
        <f t="shared" si="6"/>
        <v>0.5</v>
      </c>
      <c r="Q108" s="60"/>
    </row>
    <row r="109" spans="1:17" ht="27.75" customHeight="1">
      <c r="A109" s="23">
        <v>96</v>
      </c>
      <c r="B109" s="24" t="s">
        <v>120</v>
      </c>
      <c r="C109" s="32">
        <v>175.84</v>
      </c>
      <c r="D109" s="34">
        <v>36.94</v>
      </c>
      <c r="E109" s="36">
        <v>11.31</v>
      </c>
      <c r="F109" s="36">
        <v>19.23</v>
      </c>
      <c r="G109" s="36"/>
      <c r="H109" s="36">
        <v>6.4</v>
      </c>
      <c r="I109" s="50" t="e">
        <f t="shared" si="9"/>
        <v>#REF!</v>
      </c>
      <c r="J109" s="55">
        <v>2631</v>
      </c>
      <c r="K109" s="49">
        <v>5</v>
      </c>
      <c r="L109" s="48">
        <f t="shared" si="10"/>
        <v>180.84</v>
      </c>
      <c r="M109" s="48">
        <v>0</v>
      </c>
      <c r="N109" s="21">
        <f t="shared" si="7"/>
        <v>5</v>
      </c>
      <c r="O109" s="45">
        <f t="shared" si="8"/>
        <v>4.5</v>
      </c>
      <c r="P109" s="45">
        <f t="shared" si="6"/>
        <v>0.5</v>
      </c>
      <c r="Q109" s="60"/>
    </row>
    <row r="110" spans="1:17" ht="27.75" customHeight="1">
      <c r="A110" s="23">
        <v>97</v>
      </c>
      <c r="B110" s="24" t="s">
        <v>121</v>
      </c>
      <c r="C110" s="32">
        <v>2545.85</v>
      </c>
      <c r="D110" s="34">
        <v>2411.51</v>
      </c>
      <c r="E110" s="35">
        <v>407.22</v>
      </c>
      <c r="F110" s="35">
        <v>1702.49</v>
      </c>
      <c r="G110" s="35"/>
      <c r="H110" s="35">
        <v>301.8</v>
      </c>
      <c r="I110" s="50" t="e">
        <f t="shared" si="9"/>
        <v>#REF!</v>
      </c>
      <c r="J110" s="55">
        <v>1134</v>
      </c>
      <c r="K110" s="49">
        <v>5</v>
      </c>
      <c r="L110" s="48">
        <f t="shared" si="10"/>
        <v>2550.85</v>
      </c>
      <c r="M110" s="48">
        <v>0</v>
      </c>
      <c r="N110" s="21">
        <f t="shared" si="7"/>
        <v>5</v>
      </c>
      <c r="O110" s="45">
        <f t="shared" si="8"/>
        <v>4.5</v>
      </c>
      <c r="P110" s="45">
        <f t="shared" si="6"/>
        <v>0.5</v>
      </c>
      <c r="Q110" s="60"/>
    </row>
    <row r="111" spans="1:17" ht="27.75" customHeight="1">
      <c r="A111" s="23">
        <v>98</v>
      </c>
      <c r="B111" s="24" t="s">
        <v>122</v>
      </c>
      <c r="C111" s="32">
        <v>1331.93</v>
      </c>
      <c r="D111" s="34">
        <v>798.8399999999999</v>
      </c>
      <c r="E111" s="35">
        <v>458.93</v>
      </c>
      <c r="F111" s="35">
        <v>190.6</v>
      </c>
      <c r="G111" s="35"/>
      <c r="H111" s="35">
        <v>149.31</v>
      </c>
      <c r="I111" s="50" t="e">
        <f t="shared" si="9"/>
        <v>#REF!</v>
      </c>
      <c r="J111" s="55">
        <v>2085</v>
      </c>
      <c r="K111" s="49">
        <v>5</v>
      </c>
      <c r="L111" s="48">
        <f t="shared" si="10"/>
        <v>1336.93</v>
      </c>
      <c r="M111" s="48">
        <v>0</v>
      </c>
      <c r="N111" s="21">
        <f t="shared" si="7"/>
        <v>5</v>
      </c>
      <c r="O111" s="45">
        <f t="shared" si="8"/>
        <v>4.5</v>
      </c>
      <c r="P111" s="45">
        <f t="shared" si="6"/>
        <v>0.5</v>
      </c>
      <c r="Q111" s="60"/>
    </row>
    <row r="112" spans="1:17" ht="27.75" customHeight="1">
      <c r="A112" s="23">
        <v>99</v>
      </c>
      <c r="B112" s="24" t="s">
        <v>123</v>
      </c>
      <c r="C112" s="32">
        <v>301.09</v>
      </c>
      <c r="D112" s="34">
        <v>111.03</v>
      </c>
      <c r="E112" s="35">
        <v>10</v>
      </c>
      <c r="F112" s="35">
        <v>25.46</v>
      </c>
      <c r="G112" s="35"/>
      <c r="H112" s="35">
        <v>75.57</v>
      </c>
      <c r="I112" s="50" t="e">
        <f t="shared" si="9"/>
        <v>#REF!</v>
      </c>
      <c r="J112" s="55">
        <v>2682</v>
      </c>
      <c r="K112" s="49">
        <v>5</v>
      </c>
      <c r="L112" s="48">
        <f t="shared" si="10"/>
        <v>306.09</v>
      </c>
      <c r="M112" s="48">
        <v>0</v>
      </c>
      <c r="N112" s="21">
        <f t="shared" si="7"/>
        <v>5</v>
      </c>
      <c r="O112" s="45">
        <f t="shared" si="8"/>
        <v>4.5</v>
      </c>
      <c r="P112" s="45">
        <f t="shared" si="6"/>
        <v>0.5</v>
      </c>
      <c r="Q112" s="60"/>
    </row>
    <row r="113" spans="1:17" ht="27.75" customHeight="1">
      <c r="A113" s="23">
        <v>100</v>
      </c>
      <c r="B113" s="24" t="s">
        <v>124</v>
      </c>
      <c r="C113" s="32">
        <v>248.52</v>
      </c>
      <c r="D113" s="34">
        <v>62.849999999999994</v>
      </c>
      <c r="E113" s="35">
        <v>39.47</v>
      </c>
      <c r="F113" s="35">
        <v>2.26</v>
      </c>
      <c r="G113" s="35"/>
      <c r="H113" s="35">
        <v>21.12</v>
      </c>
      <c r="I113" s="50" t="e">
        <f t="shared" si="9"/>
        <v>#REF!</v>
      </c>
      <c r="J113" s="55">
        <v>2371</v>
      </c>
      <c r="K113" s="49">
        <v>5</v>
      </c>
      <c r="L113" s="48">
        <f t="shared" si="10"/>
        <v>253.52</v>
      </c>
      <c r="M113" s="48">
        <v>0</v>
      </c>
      <c r="N113" s="21">
        <f t="shared" si="7"/>
        <v>5</v>
      </c>
      <c r="O113" s="45">
        <f t="shared" si="8"/>
        <v>4.5</v>
      </c>
      <c r="P113" s="45">
        <f t="shared" si="6"/>
        <v>0.5</v>
      </c>
      <c r="Q113" s="60"/>
    </row>
    <row r="114" spans="1:17" ht="27.75" customHeight="1">
      <c r="A114" s="23">
        <v>101</v>
      </c>
      <c r="B114" s="24" t="s">
        <v>125</v>
      </c>
      <c r="C114" s="32">
        <v>3070.62</v>
      </c>
      <c r="D114" s="34">
        <v>2939.98</v>
      </c>
      <c r="E114" s="35">
        <v>4.16</v>
      </c>
      <c r="F114" s="35">
        <v>2892.03</v>
      </c>
      <c r="G114" s="35"/>
      <c r="H114" s="35">
        <v>43.79</v>
      </c>
      <c r="I114" s="50" t="e">
        <f t="shared" si="9"/>
        <v>#REF!</v>
      </c>
      <c r="J114" s="55">
        <v>4068</v>
      </c>
      <c r="K114" s="49">
        <v>5</v>
      </c>
      <c r="L114" s="48">
        <f t="shared" si="10"/>
        <v>3075.62</v>
      </c>
      <c r="M114" s="48">
        <v>0</v>
      </c>
      <c r="N114" s="21">
        <f t="shared" si="7"/>
        <v>5</v>
      </c>
      <c r="O114" s="45">
        <f t="shared" si="8"/>
        <v>4.5</v>
      </c>
      <c r="P114" s="45">
        <f aca="true" t="shared" si="12" ref="P114:P177">N114-O114</f>
        <v>0.5</v>
      </c>
      <c r="Q114" s="60"/>
    </row>
    <row r="115" spans="1:17" s="4" customFormat="1" ht="27.75" customHeight="1">
      <c r="A115" s="121" t="s">
        <v>126</v>
      </c>
      <c r="B115" s="122"/>
      <c r="C115" s="73">
        <v>1996.9319209999999</v>
      </c>
      <c r="D115" s="74">
        <v>214.34883599999998</v>
      </c>
      <c r="E115" s="74">
        <v>138.89981999999998</v>
      </c>
      <c r="F115" s="74">
        <v>46.043972999999994</v>
      </c>
      <c r="G115" s="74">
        <v>12</v>
      </c>
      <c r="H115" s="74">
        <v>17.405043</v>
      </c>
      <c r="I115" s="50" t="e">
        <f t="shared" si="9"/>
        <v>#REF!</v>
      </c>
      <c r="J115" s="46">
        <f>SUM(J116:J150)</f>
        <v>81196</v>
      </c>
      <c r="K115" s="49">
        <f>SUM(K116:K150)</f>
        <v>560</v>
      </c>
      <c r="L115" s="48">
        <f t="shared" si="10"/>
        <v>2556.931921</v>
      </c>
      <c r="M115" s="48">
        <f>SUM(M116:M150)</f>
        <v>0</v>
      </c>
      <c r="N115" s="21">
        <f t="shared" si="7"/>
        <v>560</v>
      </c>
      <c r="O115" s="45">
        <f t="shared" si="8"/>
        <v>504</v>
      </c>
      <c r="P115" s="45">
        <f t="shared" si="12"/>
        <v>56</v>
      </c>
      <c r="Q115" s="60"/>
    </row>
    <row r="116" spans="1:17" ht="27.75" customHeight="1">
      <c r="A116" s="23">
        <v>102</v>
      </c>
      <c r="B116" s="75" t="s">
        <v>127</v>
      </c>
      <c r="C116" s="76">
        <v>51.62</v>
      </c>
      <c r="D116" s="74">
        <v>8.9</v>
      </c>
      <c r="E116" s="77">
        <v>3.4</v>
      </c>
      <c r="F116" s="77">
        <v>5.26</v>
      </c>
      <c r="G116" s="77"/>
      <c r="H116" s="77">
        <v>0.24</v>
      </c>
      <c r="I116" s="50" t="e">
        <f t="shared" si="9"/>
        <v>#REF!</v>
      </c>
      <c r="J116" s="55">
        <v>1210</v>
      </c>
      <c r="K116" s="49">
        <v>15</v>
      </c>
      <c r="L116" s="48">
        <f t="shared" si="10"/>
        <v>66.62</v>
      </c>
      <c r="M116" s="48">
        <v>0</v>
      </c>
      <c r="N116" s="21">
        <f t="shared" si="7"/>
        <v>15</v>
      </c>
      <c r="O116" s="45">
        <f t="shared" si="8"/>
        <v>13.5</v>
      </c>
      <c r="P116" s="45">
        <f t="shared" si="12"/>
        <v>1.5</v>
      </c>
      <c r="Q116" s="60"/>
    </row>
    <row r="117" spans="1:17" ht="27.75" customHeight="1">
      <c r="A117" s="23">
        <v>103</v>
      </c>
      <c r="B117" s="75" t="s">
        <v>128</v>
      </c>
      <c r="C117" s="76">
        <v>59.03</v>
      </c>
      <c r="D117" s="74">
        <v>0.16</v>
      </c>
      <c r="E117" s="77"/>
      <c r="F117" s="77"/>
      <c r="G117" s="77"/>
      <c r="H117" s="77">
        <v>0.16</v>
      </c>
      <c r="I117" s="50" t="e">
        <f t="shared" si="9"/>
        <v>#REF!</v>
      </c>
      <c r="J117" s="55">
        <v>3882</v>
      </c>
      <c r="K117" s="49">
        <v>20</v>
      </c>
      <c r="L117" s="48">
        <f t="shared" si="10"/>
        <v>79.03</v>
      </c>
      <c r="M117" s="48">
        <v>0</v>
      </c>
      <c r="N117" s="21">
        <f t="shared" si="7"/>
        <v>20</v>
      </c>
      <c r="O117" s="45">
        <f t="shared" si="8"/>
        <v>18</v>
      </c>
      <c r="P117" s="45">
        <f t="shared" si="12"/>
        <v>2</v>
      </c>
      <c r="Q117" s="60"/>
    </row>
    <row r="118" spans="1:17" ht="27.75" customHeight="1">
      <c r="A118" s="23">
        <v>104</v>
      </c>
      <c r="B118" s="75" t="s">
        <v>129</v>
      </c>
      <c r="C118" s="76">
        <v>55.958035</v>
      </c>
      <c r="D118" s="74">
        <v>6.083635</v>
      </c>
      <c r="E118" s="77">
        <v>1.431</v>
      </c>
      <c r="F118" s="77">
        <v>3.38</v>
      </c>
      <c r="G118" s="78"/>
      <c r="H118" s="77">
        <v>1.272635</v>
      </c>
      <c r="I118" s="50" t="e">
        <f t="shared" si="9"/>
        <v>#REF!</v>
      </c>
      <c r="J118" s="55">
        <v>2314</v>
      </c>
      <c r="K118" s="49">
        <v>15</v>
      </c>
      <c r="L118" s="48">
        <f t="shared" si="10"/>
        <v>70.958035</v>
      </c>
      <c r="M118" s="48">
        <v>0</v>
      </c>
      <c r="N118" s="21">
        <f t="shared" si="7"/>
        <v>15</v>
      </c>
      <c r="O118" s="45">
        <f t="shared" si="8"/>
        <v>13.5</v>
      </c>
      <c r="P118" s="45">
        <f t="shared" si="12"/>
        <v>1.5</v>
      </c>
      <c r="Q118" s="60"/>
    </row>
    <row r="119" spans="1:17" ht="27.75" customHeight="1">
      <c r="A119" s="23">
        <v>105</v>
      </c>
      <c r="B119" s="75" t="s">
        <v>130</v>
      </c>
      <c r="C119" s="76">
        <v>92.1</v>
      </c>
      <c r="D119" s="74">
        <v>18.468884</v>
      </c>
      <c r="E119" s="77">
        <v>12.4</v>
      </c>
      <c r="F119" s="77">
        <v>4.85</v>
      </c>
      <c r="G119" s="77"/>
      <c r="H119" s="77">
        <v>1.218884</v>
      </c>
      <c r="I119" s="50" t="e">
        <f t="shared" si="9"/>
        <v>#REF!</v>
      </c>
      <c r="J119" s="55">
        <v>2925</v>
      </c>
      <c r="K119" s="49">
        <v>15</v>
      </c>
      <c r="L119" s="48">
        <f t="shared" si="10"/>
        <v>107.1</v>
      </c>
      <c r="M119" s="48">
        <v>0</v>
      </c>
      <c r="N119" s="21">
        <f t="shared" si="7"/>
        <v>15</v>
      </c>
      <c r="O119" s="45">
        <f t="shared" si="8"/>
        <v>13.5</v>
      </c>
      <c r="P119" s="45">
        <f t="shared" si="12"/>
        <v>1.5</v>
      </c>
      <c r="Q119" s="60"/>
    </row>
    <row r="120" spans="1:17" ht="27.75" customHeight="1">
      <c r="A120" s="23">
        <v>106</v>
      </c>
      <c r="B120" s="75" t="s">
        <v>131</v>
      </c>
      <c r="C120" s="76">
        <v>65.714749</v>
      </c>
      <c r="D120" s="74">
        <v>5.38</v>
      </c>
      <c r="E120" s="77">
        <v>3</v>
      </c>
      <c r="F120" s="77">
        <v>0.8</v>
      </c>
      <c r="G120" s="77"/>
      <c r="H120" s="77">
        <v>1.58</v>
      </c>
      <c r="I120" s="50" t="e">
        <f t="shared" si="9"/>
        <v>#REF!</v>
      </c>
      <c r="J120" s="55">
        <v>2351</v>
      </c>
      <c r="K120" s="49">
        <v>15</v>
      </c>
      <c r="L120" s="48">
        <f t="shared" si="10"/>
        <v>80.714749</v>
      </c>
      <c r="M120" s="48">
        <v>0</v>
      </c>
      <c r="N120" s="21">
        <f t="shared" si="7"/>
        <v>15</v>
      </c>
      <c r="O120" s="45">
        <f t="shared" si="8"/>
        <v>13.5</v>
      </c>
      <c r="P120" s="45">
        <f t="shared" si="12"/>
        <v>1.5</v>
      </c>
      <c r="Q120" s="60"/>
    </row>
    <row r="121" spans="1:17" ht="27.75" customHeight="1">
      <c r="A121" s="23">
        <v>107</v>
      </c>
      <c r="B121" s="75" t="s">
        <v>132</v>
      </c>
      <c r="C121" s="76">
        <v>62.3344</v>
      </c>
      <c r="D121" s="74">
        <v>4.09</v>
      </c>
      <c r="E121" s="77">
        <v>3.75</v>
      </c>
      <c r="F121" s="77"/>
      <c r="G121" s="77"/>
      <c r="H121" s="77">
        <v>0.34</v>
      </c>
      <c r="I121" s="50" t="e">
        <f t="shared" si="9"/>
        <v>#REF!</v>
      </c>
      <c r="J121" s="55">
        <v>1198</v>
      </c>
      <c r="K121" s="49">
        <v>15</v>
      </c>
      <c r="L121" s="48">
        <f t="shared" si="10"/>
        <v>77.3344</v>
      </c>
      <c r="M121" s="48">
        <v>0</v>
      </c>
      <c r="N121" s="21">
        <f t="shared" si="7"/>
        <v>15</v>
      </c>
      <c r="O121" s="45">
        <f t="shared" si="8"/>
        <v>13.5</v>
      </c>
      <c r="P121" s="45">
        <f t="shared" si="12"/>
        <v>1.5</v>
      </c>
      <c r="Q121" s="60"/>
    </row>
    <row r="122" spans="1:17" ht="27.75" customHeight="1">
      <c r="A122" s="23">
        <v>108</v>
      </c>
      <c r="B122" s="75" t="s">
        <v>133</v>
      </c>
      <c r="C122" s="76">
        <v>52.4</v>
      </c>
      <c r="D122" s="74">
        <v>0.63</v>
      </c>
      <c r="E122" s="77"/>
      <c r="F122" s="77">
        <v>0.3</v>
      </c>
      <c r="G122" s="78"/>
      <c r="H122" s="77">
        <v>0.33</v>
      </c>
      <c r="I122" s="50" t="e">
        <f t="shared" si="9"/>
        <v>#REF!</v>
      </c>
      <c r="J122" s="55">
        <v>2601</v>
      </c>
      <c r="K122" s="49">
        <v>15</v>
      </c>
      <c r="L122" s="48">
        <f t="shared" si="10"/>
        <v>67.4</v>
      </c>
      <c r="M122" s="48">
        <v>0</v>
      </c>
      <c r="N122" s="21">
        <f t="shared" si="7"/>
        <v>15</v>
      </c>
      <c r="O122" s="45">
        <f t="shared" si="8"/>
        <v>13.5</v>
      </c>
      <c r="P122" s="45">
        <f t="shared" si="12"/>
        <v>1.5</v>
      </c>
      <c r="Q122" s="60"/>
    </row>
    <row r="123" spans="1:17" ht="27.75" customHeight="1">
      <c r="A123" s="23">
        <v>109</v>
      </c>
      <c r="B123" s="75" t="s">
        <v>134</v>
      </c>
      <c r="C123" s="76">
        <v>177.74</v>
      </c>
      <c r="D123" s="74">
        <v>0.73</v>
      </c>
      <c r="E123" s="77"/>
      <c r="F123" s="77">
        <v>0.38</v>
      </c>
      <c r="G123" s="77"/>
      <c r="H123" s="77">
        <v>0.35</v>
      </c>
      <c r="I123" s="50" t="e">
        <f t="shared" si="9"/>
        <v>#REF!</v>
      </c>
      <c r="J123" s="55">
        <v>3172</v>
      </c>
      <c r="K123" s="49">
        <v>20</v>
      </c>
      <c r="L123" s="48">
        <f t="shared" si="10"/>
        <v>197.74</v>
      </c>
      <c r="M123" s="48">
        <v>0</v>
      </c>
      <c r="N123" s="21">
        <f t="shared" si="7"/>
        <v>20</v>
      </c>
      <c r="O123" s="45">
        <f t="shared" si="8"/>
        <v>18</v>
      </c>
      <c r="P123" s="45">
        <f t="shared" si="12"/>
        <v>2</v>
      </c>
      <c r="Q123" s="60"/>
    </row>
    <row r="124" spans="1:17" ht="27.75" customHeight="1">
      <c r="A124" s="23">
        <v>110</v>
      </c>
      <c r="B124" s="75" t="s">
        <v>135</v>
      </c>
      <c r="C124" s="76">
        <v>57.446881</v>
      </c>
      <c r="D124" s="74">
        <v>3.556981</v>
      </c>
      <c r="E124" s="77">
        <v>1.947</v>
      </c>
      <c r="F124" s="77">
        <v>1.4</v>
      </c>
      <c r="G124" s="77"/>
      <c r="H124" s="77">
        <v>0.209981</v>
      </c>
      <c r="I124" s="50" t="e">
        <f t="shared" si="9"/>
        <v>#REF!</v>
      </c>
      <c r="J124" s="55">
        <v>2274</v>
      </c>
      <c r="K124" s="49">
        <v>15</v>
      </c>
      <c r="L124" s="48">
        <f t="shared" si="10"/>
        <v>72.44688099999999</v>
      </c>
      <c r="M124" s="48">
        <v>0</v>
      </c>
      <c r="N124" s="21">
        <f t="shared" si="7"/>
        <v>15</v>
      </c>
      <c r="O124" s="45">
        <f t="shared" si="8"/>
        <v>13.5</v>
      </c>
      <c r="P124" s="45">
        <f t="shared" si="12"/>
        <v>1.5</v>
      </c>
      <c r="Q124" s="60"/>
    </row>
    <row r="125" spans="1:17" ht="27.75" customHeight="1">
      <c r="A125" s="23">
        <v>111</v>
      </c>
      <c r="B125" s="75" t="s">
        <v>136</v>
      </c>
      <c r="C125" s="76">
        <v>56.136755</v>
      </c>
      <c r="D125" s="74">
        <v>6.865775</v>
      </c>
      <c r="E125" s="77">
        <v>6.75</v>
      </c>
      <c r="F125" s="77"/>
      <c r="G125" s="77"/>
      <c r="H125" s="77">
        <v>0.115775</v>
      </c>
      <c r="I125" s="50" t="e">
        <f t="shared" si="9"/>
        <v>#REF!</v>
      </c>
      <c r="J125" s="55">
        <v>2539</v>
      </c>
      <c r="K125" s="49">
        <v>15</v>
      </c>
      <c r="L125" s="48">
        <f t="shared" si="10"/>
        <v>71.136755</v>
      </c>
      <c r="M125" s="48">
        <v>0</v>
      </c>
      <c r="N125" s="21">
        <f t="shared" si="7"/>
        <v>15</v>
      </c>
      <c r="O125" s="45">
        <f t="shared" si="8"/>
        <v>13.5</v>
      </c>
      <c r="P125" s="45">
        <f t="shared" si="12"/>
        <v>1.5</v>
      </c>
      <c r="Q125" s="60"/>
    </row>
    <row r="126" spans="1:17" ht="27.75" customHeight="1">
      <c r="A126" s="23">
        <v>112</v>
      </c>
      <c r="B126" s="75" t="s">
        <v>137</v>
      </c>
      <c r="C126" s="76">
        <v>64.44</v>
      </c>
      <c r="D126" s="74">
        <v>0.24</v>
      </c>
      <c r="E126" s="77"/>
      <c r="F126" s="77"/>
      <c r="G126" s="77"/>
      <c r="H126" s="77">
        <v>0.24</v>
      </c>
      <c r="I126" s="50" t="e">
        <f t="shared" si="9"/>
        <v>#REF!</v>
      </c>
      <c r="J126" s="55">
        <v>4667</v>
      </c>
      <c r="K126" s="49">
        <v>20</v>
      </c>
      <c r="L126" s="48">
        <f t="shared" si="10"/>
        <v>84.44</v>
      </c>
      <c r="M126" s="48">
        <v>0</v>
      </c>
      <c r="N126" s="21">
        <f t="shared" si="7"/>
        <v>20</v>
      </c>
      <c r="O126" s="45">
        <f t="shared" si="8"/>
        <v>18</v>
      </c>
      <c r="P126" s="45">
        <f t="shared" si="12"/>
        <v>2</v>
      </c>
      <c r="Q126" s="60"/>
    </row>
    <row r="127" spans="1:17" ht="27.75" customHeight="1">
      <c r="A127" s="23">
        <v>113</v>
      </c>
      <c r="B127" s="75" t="s">
        <v>138</v>
      </c>
      <c r="C127" s="76">
        <v>45.245628</v>
      </c>
      <c r="D127" s="74">
        <v>5.697228</v>
      </c>
      <c r="E127" s="77">
        <v>0.06</v>
      </c>
      <c r="F127" s="77">
        <v>3.5</v>
      </c>
      <c r="G127" s="78"/>
      <c r="H127" s="77">
        <v>2.137228</v>
      </c>
      <c r="I127" s="50" t="e">
        <f t="shared" si="9"/>
        <v>#REF!</v>
      </c>
      <c r="J127" s="55">
        <v>1218</v>
      </c>
      <c r="K127" s="49">
        <v>15</v>
      </c>
      <c r="L127" s="48">
        <f t="shared" si="10"/>
        <v>60.245628</v>
      </c>
      <c r="M127" s="48">
        <v>0</v>
      </c>
      <c r="N127" s="21">
        <f t="shared" si="7"/>
        <v>15</v>
      </c>
      <c r="O127" s="45">
        <f t="shared" si="8"/>
        <v>13.5</v>
      </c>
      <c r="P127" s="45">
        <f t="shared" si="12"/>
        <v>1.5</v>
      </c>
      <c r="Q127" s="60"/>
    </row>
    <row r="128" spans="1:17" ht="27.75" customHeight="1">
      <c r="A128" s="23">
        <v>114</v>
      </c>
      <c r="B128" s="75" t="s">
        <v>139</v>
      </c>
      <c r="C128" s="76">
        <v>61.163373</v>
      </c>
      <c r="D128" s="74">
        <v>18.916722999999998</v>
      </c>
      <c r="E128" s="77">
        <v>18.52242</v>
      </c>
      <c r="F128" s="77">
        <v>0.144</v>
      </c>
      <c r="G128" s="78"/>
      <c r="H128" s="77">
        <v>0.250303</v>
      </c>
      <c r="I128" s="50" t="e">
        <f t="shared" si="9"/>
        <v>#REF!</v>
      </c>
      <c r="J128" s="55">
        <v>1375</v>
      </c>
      <c r="K128" s="49">
        <v>15</v>
      </c>
      <c r="L128" s="48">
        <f t="shared" si="10"/>
        <v>76.163373</v>
      </c>
      <c r="M128" s="48">
        <v>0</v>
      </c>
      <c r="N128" s="21">
        <f t="shared" si="7"/>
        <v>15</v>
      </c>
      <c r="O128" s="45">
        <f t="shared" si="8"/>
        <v>13.5</v>
      </c>
      <c r="P128" s="45">
        <f t="shared" si="12"/>
        <v>1.5</v>
      </c>
      <c r="Q128" s="60"/>
    </row>
    <row r="129" spans="1:17" ht="27.75" customHeight="1">
      <c r="A129" s="23">
        <v>115</v>
      </c>
      <c r="B129" s="75" t="s">
        <v>140</v>
      </c>
      <c r="C129" s="76">
        <v>44.844405</v>
      </c>
      <c r="D129" s="74">
        <v>5.852905</v>
      </c>
      <c r="E129" s="77">
        <v>5.64</v>
      </c>
      <c r="F129" s="78"/>
      <c r="G129" s="78"/>
      <c r="H129" s="77">
        <v>0.212905</v>
      </c>
      <c r="I129" s="50" t="e">
        <f t="shared" si="9"/>
        <v>#REF!</v>
      </c>
      <c r="J129" s="55">
        <v>1703</v>
      </c>
      <c r="K129" s="49">
        <v>15</v>
      </c>
      <c r="L129" s="48">
        <f t="shared" si="10"/>
        <v>59.844405</v>
      </c>
      <c r="M129" s="48">
        <v>0</v>
      </c>
      <c r="N129" s="21">
        <f t="shared" si="7"/>
        <v>15</v>
      </c>
      <c r="O129" s="45">
        <f t="shared" si="8"/>
        <v>13.5</v>
      </c>
      <c r="P129" s="45">
        <f t="shared" si="12"/>
        <v>1.5</v>
      </c>
      <c r="Q129" s="60"/>
    </row>
    <row r="130" spans="1:17" ht="27.75" customHeight="1">
      <c r="A130" s="23">
        <v>116</v>
      </c>
      <c r="B130" s="75" t="s">
        <v>141</v>
      </c>
      <c r="C130" s="76">
        <v>58.27</v>
      </c>
      <c r="D130" s="74">
        <v>4.99</v>
      </c>
      <c r="E130" s="77">
        <v>4.75</v>
      </c>
      <c r="F130" s="77"/>
      <c r="G130" s="77"/>
      <c r="H130" s="77">
        <v>0.24</v>
      </c>
      <c r="I130" s="50" t="e">
        <f t="shared" si="9"/>
        <v>#REF!</v>
      </c>
      <c r="J130" s="55">
        <v>1972</v>
      </c>
      <c r="K130" s="49">
        <v>15</v>
      </c>
      <c r="L130" s="48">
        <f t="shared" si="10"/>
        <v>73.27000000000001</v>
      </c>
      <c r="M130" s="48">
        <v>0</v>
      </c>
      <c r="N130" s="21">
        <f t="shared" si="7"/>
        <v>15</v>
      </c>
      <c r="O130" s="45">
        <f t="shared" si="8"/>
        <v>13.5</v>
      </c>
      <c r="P130" s="45">
        <f t="shared" si="12"/>
        <v>1.5</v>
      </c>
      <c r="Q130" s="60"/>
    </row>
    <row r="131" spans="1:17" ht="27.75" customHeight="1">
      <c r="A131" s="23">
        <v>117</v>
      </c>
      <c r="B131" s="75" t="s">
        <v>142</v>
      </c>
      <c r="C131" s="76">
        <v>35.277294</v>
      </c>
      <c r="D131" s="74">
        <v>3.888344</v>
      </c>
      <c r="E131" s="77">
        <v>3</v>
      </c>
      <c r="F131" s="77">
        <v>0.13</v>
      </c>
      <c r="G131" s="77"/>
      <c r="H131" s="77">
        <v>0.758344</v>
      </c>
      <c r="I131" s="50" t="e">
        <f t="shared" si="9"/>
        <v>#REF!</v>
      </c>
      <c r="J131" s="55">
        <v>1209</v>
      </c>
      <c r="K131" s="49">
        <v>15</v>
      </c>
      <c r="L131" s="48">
        <f t="shared" si="10"/>
        <v>50.277294</v>
      </c>
      <c r="M131" s="48">
        <v>0</v>
      </c>
      <c r="N131" s="21">
        <f t="shared" si="7"/>
        <v>15</v>
      </c>
      <c r="O131" s="45">
        <f t="shared" si="8"/>
        <v>13.5</v>
      </c>
      <c r="P131" s="45">
        <f t="shared" si="12"/>
        <v>1.5</v>
      </c>
      <c r="Q131" s="60"/>
    </row>
    <row r="132" spans="1:17" ht="27.75" customHeight="1">
      <c r="A132" s="23">
        <v>118</v>
      </c>
      <c r="B132" s="75" t="s">
        <v>143</v>
      </c>
      <c r="C132" s="76">
        <v>69.757928</v>
      </c>
      <c r="D132" s="74">
        <v>21.272028</v>
      </c>
      <c r="E132" s="77">
        <v>20</v>
      </c>
      <c r="F132" s="77"/>
      <c r="G132" s="77"/>
      <c r="H132" s="77">
        <v>1.272028</v>
      </c>
      <c r="I132" s="50" t="e">
        <f t="shared" si="9"/>
        <v>#REF!</v>
      </c>
      <c r="J132" s="55">
        <v>2526</v>
      </c>
      <c r="K132" s="49">
        <v>15</v>
      </c>
      <c r="L132" s="48">
        <f t="shared" si="10"/>
        <v>84.757928</v>
      </c>
      <c r="M132" s="48">
        <v>0</v>
      </c>
      <c r="N132" s="21">
        <f t="shared" si="7"/>
        <v>15</v>
      </c>
      <c r="O132" s="45">
        <f t="shared" si="8"/>
        <v>13.5</v>
      </c>
      <c r="P132" s="45">
        <f t="shared" si="12"/>
        <v>1.5</v>
      </c>
      <c r="Q132" s="60"/>
    </row>
    <row r="133" spans="1:17" ht="27.75" customHeight="1">
      <c r="A133" s="23">
        <v>119</v>
      </c>
      <c r="B133" s="75" t="s">
        <v>144</v>
      </c>
      <c r="C133" s="76">
        <v>66.1991</v>
      </c>
      <c r="D133" s="74">
        <v>0.606</v>
      </c>
      <c r="E133" s="77"/>
      <c r="F133" s="77"/>
      <c r="G133" s="77"/>
      <c r="H133" s="77">
        <v>0.606</v>
      </c>
      <c r="I133" s="50" t="e">
        <f t="shared" si="9"/>
        <v>#REF!</v>
      </c>
      <c r="J133" s="55">
        <v>3731</v>
      </c>
      <c r="K133" s="49">
        <v>20</v>
      </c>
      <c r="L133" s="48">
        <f t="shared" si="10"/>
        <v>86.1991</v>
      </c>
      <c r="M133" s="48">
        <v>0</v>
      </c>
      <c r="N133" s="21">
        <f t="shared" si="7"/>
        <v>20</v>
      </c>
      <c r="O133" s="45">
        <f t="shared" si="8"/>
        <v>18</v>
      </c>
      <c r="P133" s="45">
        <f t="shared" si="12"/>
        <v>2</v>
      </c>
      <c r="Q133" s="60"/>
    </row>
    <row r="134" spans="1:17" ht="27.75" customHeight="1">
      <c r="A134" s="23">
        <v>120</v>
      </c>
      <c r="B134" s="75" t="s">
        <v>145</v>
      </c>
      <c r="C134" s="76">
        <v>29.067</v>
      </c>
      <c r="D134" s="74">
        <v>0.57717</v>
      </c>
      <c r="E134" s="77">
        <v>0.0564</v>
      </c>
      <c r="F134" s="77">
        <v>0.2033</v>
      </c>
      <c r="G134" s="77"/>
      <c r="H134" s="77">
        <v>0.31747</v>
      </c>
      <c r="I134" s="50" t="e">
        <f t="shared" si="9"/>
        <v>#REF!</v>
      </c>
      <c r="J134" s="55">
        <v>1208</v>
      </c>
      <c r="K134" s="49">
        <v>15</v>
      </c>
      <c r="L134" s="48">
        <f t="shared" si="10"/>
        <v>44.067</v>
      </c>
      <c r="M134" s="48">
        <v>0</v>
      </c>
      <c r="N134" s="21">
        <f t="shared" si="7"/>
        <v>15</v>
      </c>
      <c r="O134" s="45">
        <f t="shared" si="8"/>
        <v>13.5</v>
      </c>
      <c r="P134" s="45">
        <f t="shared" si="12"/>
        <v>1.5</v>
      </c>
      <c r="Q134" s="60"/>
    </row>
    <row r="135" spans="1:17" ht="27.75" customHeight="1">
      <c r="A135" s="23">
        <v>121</v>
      </c>
      <c r="B135" s="75" t="s">
        <v>146</v>
      </c>
      <c r="C135" s="76">
        <v>48.587</v>
      </c>
      <c r="D135" s="74">
        <v>0.345</v>
      </c>
      <c r="E135" s="78"/>
      <c r="F135" s="78"/>
      <c r="G135" s="78"/>
      <c r="H135" s="86">
        <v>0.345</v>
      </c>
      <c r="I135" s="50" t="e">
        <f t="shared" si="9"/>
        <v>#REF!</v>
      </c>
      <c r="J135" s="55">
        <v>1656</v>
      </c>
      <c r="K135" s="49">
        <v>15</v>
      </c>
      <c r="L135" s="48">
        <f t="shared" si="10"/>
        <v>63.587</v>
      </c>
      <c r="M135" s="48">
        <v>0</v>
      </c>
      <c r="N135" s="21">
        <f t="shared" si="7"/>
        <v>15</v>
      </c>
      <c r="O135" s="45">
        <f t="shared" si="8"/>
        <v>13.5</v>
      </c>
      <c r="P135" s="45">
        <f t="shared" si="12"/>
        <v>1.5</v>
      </c>
      <c r="Q135" s="60"/>
    </row>
    <row r="136" spans="1:17" ht="27.75" customHeight="1">
      <c r="A136" s="23">
        <v>122</v>
      </c>
      <c r="B136" s="75" t="s">
        <v>115</v>
      </c>
      <c r="C136" s="76">
        <v>46.715966</v>
      </c>
      <c r="D136" s="74">
        <v>4.646666</v>
      </c>
      <c r="E136" s="77">
        <v>3.5</v>
      </c>
      <c r="F136" s="77">
        <v>0.72</v>
      </c>
      <c r="G136" s="77"/>
      <c r="H136" s="77">
        <v>0.426666</v>
      </c>
      <c r="I136" s="50" t="e">
        <f t="shared" si="9"/>
        <v>#REF!</v>
      </c>
      <c r="J136" s="55">
        <v>2994</v>
      </c>
      <c r="K136" s="49">
        <v>15</v>
      </c>
      <c r="L136" s="48">
        <f t="shared" si="10"/>
        <v>61.715966</v>
      </c>
      <c r="M136" s="48">
        <v>0</v>
      </c>
      <c r="N136" s="21">
        <f t="shared" si="7"/>
        <v>15</v>
      </c>
      <c r="O136" s="45">
        <f t="shared" si="8"/>
        <v>13.5</v>
      </c>
      <c r="P136" s="45">
        <f t="shared" si="12"/>
        <v>1.5</v>
      </c>
      <c r="Q136" s="60"/>
    </row>
    <row r="137" spans="1:17" ht="27.75" customHeight="1">
      <c r="A137" s="23">
        <v>123</v>
      </c>
      <c r="B137" s="75" t="s">
        <v>147</v>
      </c>
      <c r="C137" s="76">
        <v>45.045564</v>
      </c>
      <c r="D137" s="74">
        <v>4.462104</v>
      </c>
      <c r="E137" s="77">
        <v>4.2</v>
      </c>
      <c r="F137" s="77"/>
      <c r="G137" s="77"/>
      <c r="H137" s="77">
        <v>0.262104</v>
      </c>
      <c r="I137" s="50" t="e">
        <f t="shared" si="9"/>
        <v>#REF!</v>
      </c>
      <c r="J137" s="55">
        <v>2642</v>
      </c>
      <c r="K137" s="49">
        <v>15</v>
      </c>
      <c r="L137" s="48">
        <f t="shared" si="10"/>
        <v>60.045564</v>
      </c>
      <c r="M137" s="48">
        <v>0</v>
      </c>
      <c r="N137" s="21">
        <f aca="true" t="shared" si="13" ref="N137:N200">K137+M137</f>
        <v>15</v>
      </c>
      <c r="O137" s="45">
        <f aca="true" t="shared" si="14" ref="O137:O200">N137*0.9</f>
        <v>13.5</v>
      </c>
      <c r="P137" s="45">
        <f t="shared" si="12"/>
        <v>1.5</v>
      </c>
      <c r="Q137" s="60"/>
    </row>
    <row r="138" spans="1:17" ht="27.75" customHeight="1">
      <c r="A138" s="23">
        <v>124</v>
      </c>
      <c r="B138" s="75" t="s">
        <v>148</v>
      </c>
      <c r="C138" s="76">
        <v>33.570652</v>
      </c>
      <c r="D138" s="74">
        <v>7.9721519999999995</v>
      </c>
      <c r="E138" s="77">
        <v>6</v>
      </c>
      <c r="F138" s="77">
        <v>0.6</v>
      </c>
      <c r="G138" s="77"/>
      <c r="H138" s="77">
        <v>1.372152</v>
      </c>
      <c r="I138" s="50" t="e">
        <f aca="true" t="shared" si="15" ref="I138:I201">D138+#REF!</f>
        <v>#REF!</v>
      </c>
      <c r="J138" s="55">
        <v>1055</v>
      </c>
      <c r="K138" s="49">
        <v>15</v>
      </c>
      <c r="L138" s="48">
        <f t="shared" si="10"/>
        <v>48.570652</v>
      </c>
      <c r="M138" s="48">
        <v>0</v>
      </c>
      <c r="N138" s="21">
        <f t="shared" si="13"/>
        <v>15</v>
      </c>
      <c r="O138" s="45">
        <f t="shared" si="14"/>
        <v>13.5</v>
      </c>
      <c r="P138" s="45">
        <f t="shared" si="12"/>
        <v>1.5</v>
      </c>
      <c r="Q138" s="60"/>
    </row>
    <row r="139" spans="1:17" ht="27.75" customHeight="1">
      <c r="A139" s="23">
        <v>125</v>
      </c>
      <c r="B139" s="75" t="s">
        <v>149</v>
      </c>
      <c r="C139" s="76">
        <v>47.393003</v>
      </c>
      <c r="D139" s="74">
        <v>2.080043</v>
      </c>
      <c r="E139" s="77">
        <v>2</v>
      </c>
      <c r="F139" s="77"/>
      <c r="G139" s="77"/>
      <c r="H139" s="77">
        <v>0.080043</v>
      </c>
      <c r="I139" s="50" t="e">
        <f t="shared" si="15"/>
        <v>#REF!</v>
      </c>
      <c r="J139" s="55">
        <v>1962</v>
      </c>
      <c r="K139" s="49">
        <v>15</v>
      </c>
      <c r="L139" s="48">
        <f aca="true" t="shared" si="16" ref="L139:L202">SUM(C139,K139)</f>
        <v>62.393003</v>
      </c>
      <c r="M139" s="48">
        <v>0</v>
      </c>
      <c r="N139" s="21">
        <f t="shared" si="13"/>
        <v>15</v>
      </c>
      <c r="O139" s="45">
        <f t="shared" si="14"/>
        <v>13.5</v>
      </c>
      <c r="P139" s="45">
        <f t="shared" si="12"/>
        <v>1.5</v>
      </c>
      <c r="Q139" s="60"/>
    </row>
    <row r="140" spans="1:17" ht="27.75" customHeight="1">
      <c r="A140" s="23">
        <v>126</v>
      </c>
      <c r="B140" s="75" t="s">
        <v>150</v>
      </c>
      <c r="C140" s="76">
        <v>74.678752</v>
      </c>
      <c r="D140" s="74">
        <v>6.5918019999999995</v>
      </c>
      <c r="E140" s="77">
        <v>6.42</v>
      </c>
      <c r="F140" s="77"/>
      <c r="G140" s="77"/>
      <c r="H140" s="77">
        <v>0.171802</v>
      </c>
      <c r="I140" s="50" t="e">
        <f t="shared" si="15"/>
        <v>#REF!</v>
      </c>
      <c r="J140" s="55">
        <v>3581</v>
      </c>
      <c r="K140" s="49">
        <v>20</v>
      </c>
      <c r="L140" s="48">
        <f t="shared" si="16"/>
        <v>94.678752</v>
      </c>
      <c r="M140" s="48">
        <v>0</v>
      </c>
      <c r="N140" s="21">
        <f t="shared" si="13"/>
        <v>20</v>
      </c>
      <c r="O140" s="45">
        <f t="shared" si="14"/>
        <v>18</v>
      </c>
      <c r="P140" s="45">
        <f t="shared" si="12"/>
        <v>2</v>
      </c>
      <c r="Q140" s="60"/>
    </row>
    <row r="141" spans="1:17" ht="27.75" customHeight="1">
      <c r="A141" s="23">
        <v>127</v>
      </c>
      <c r="B141" s="87" t="s">
        <v>151</v>
      </c>
      <c r="C141" s="73">
        <v>40.610168</v>
      </c>
      <c r="D141" s="74">
        <v>6.785918000000001</v>
      </c>
      <c r="E141" s="77">
        <v>4.063</v>
      </c>
      <c r="F141" s="77">
        <v>2.6</v>
      </c>
      <c r="G141" s="77"/>
      <c r="H141" s="77">
        <v>0.122918</v>
      </c>
      <c r="I141" s="50" t="e">
        <f t="shared" si="15"/>
        <v>#REF!</v>
      </c>
      <c r="J141" s="55">
        <v>1605</v>
      </c>
      <c r="K141" s="49">
        <v>15</v>
      </c>
      <c r="L141" s="48">
        <f t="shared" si="16"/>
        <v>55.610168</v>
      </c>
      <c r="M141" s="48">
        <v>0</v>
      </c>
      <c r="N141" s="21">
        <f t="shared" si="13"/>
        <v>15</v>
      </c>
      <c r="O141" s="45">
        <f t="shared" si="14"/>
        <v>13.5</v>
      </c>
      <c r="P141" s="45">
        <f t="shared" si="12"/>
        <v>1.5</v>
      </c>
      <c r="Q141" s="60"/>
    </row>
    <row r="142" spans="1:17" ht="27.75" customHeight="1">
      <c r="A142" s="23">
        <v>128</v>
      </c>
      <c r="B142" s="75" t="s">
        <v>152</v>
      </c>
      <c r="C142" s="76">
        <v>40.72018</v>
      </c>
      <c r="D142" s="74">
        <v>9.84938</v>
      </c>
      <c r="E142" s="77">
        <v>9.25</v>
      </c>
      <c r="F142" s="77">
        <v>0.4</v>
      </c>
      <c r="G142" s="77"/>
      <c r="H142" s="77">
        <v>0.19938</v>
      </c>
      <c r="I142" s="50" t="e">
        <f t="shared" si="15"/>
        <v>#REF!</v>
      </c>
      <c r="J142" s="55">
        <v>902</v>
      </c>
      <c r="K142" s="49">
        <v>10</v>
      </c>
      <c r="L142" s="48">
        <f t="shared" si="16"/>
        <v>50.72018</v>
      </c>
      <c r="M142" s="48">
        <v>0</v>
      </c>
      <c r="N142" s="21">
        <f t="shared" si="13"/>
        <v>10</v>
      </c>
      <c r="O142" s="45">
        <f t="shared" si="14"/>
        <v>9</v>
      </c>
      <c r="P142" s="45">
        <f t="shared" si="12"/>
        <v>1</v>
      </c>
      <c r="Q142" s="60"/>
    </row>
    <row r="143" spans="1:17" ht="27.75" customHeight="1">
      <c r="A143" s="23">
        <v>129</v>
      </c>
      <c r="B143" s="75" t="s">
        <v>153</v>
      </c>
      <c r="C143" s="76">
        <v>33.738074</v>
      </c>
      <c r="D143" s="74">
        <v>0.39633399999999996</v>
      </c>
      <c r="E143" s="77"/>
      <c r="F143" s="78">
        <v>0.23</v>
      </c>
      <c r="G143" s="78"/>
      <c r="H143" s="77">
        <v>0.16633399999999998</v>
      </c>
      <c r="I143" s="50" t="e">
        <f t="shared" si="15"/>
        <v>#REF!</v>
      </c>
      <c r="J143" s="55">
        <v>1433</v>
      </c>
      <c r="K143" s="49">
        <v>15</v>
      </c>
      <c r="L143" s="48">
        <f t="shared" si="16"/>
        <v>48.738074</v>
      </c>
      <c r="M143" s="48">
        <v>0</v>
      </c>
      <c r="N143" s="21">
        <f t="shared" si="13"/>
        <v>15</v>
      </c>
      <c r="O143" s="45">
        <f t="shared" si="14"/>
        <v>13.5</v>
      </c>
      <c r="P143" s="45">
        <f t="shared" si="12"/>
        <v>1.5</v>
      </c>
      <c r="Q143" s="60"/>
    </row>
    <row r="144" spans="1:17" ht="27.75" customHeight="1">
      <c r="A144" s="23">
        <v>130</v>
      </c>
      <c r="B144" s="88" t="s">
        <v>154</v>
      </c>
      <c r="C144" s="76">
        <v>44.778</v>
      </c>
      <c r="D144" s="74">
        <v>1.34975</v>
      </c>
      <c r="E144" s="77"/>
      <c r="F144" s="77">
        <v>1</v>
      </c>
      <c r="G144" s="78"/>
      <c r="H144" s="77">
        <v>0.34975</v>
      </c>
      <c r="I144" s="50" t="e">
        <f t="shared" si="15"/>
        <v>#REF!</v>
      </c>
      <c r="J144" s="55">
        <v>2413</v>
      </c>
      <c r="K144" s="49">
        <v>15</v>
      </c>
      <c r="L144" s="48">
        <f t="shared" si="16"/>
        <v>59.778</v>
      </c>
      <c r="M144" s="48">
        <v>0</v>
      </c>
      <c r="N144" s="21">
        <f t="shared" si="13"/>
        <v>15</v>
      </c>
      <c r="O144" s="45">
        <f t="shared" si="14"/>
        <v>13.5</v>
      </c>
      <c r="P144" s="45">
        <f t="shared" si="12"/>
        <v>1.5</v>
      </c>
      <c r="Q144" s="60"/>
    </row>
    <row r="145" spans="1:17" ht="27.75" customHeight="1">
      <c r="A145" s="23">
        <v>131</v>
      </c>
      <c r="B145" s="63" t="s">
        <v>155</v>
      </c>
      <c r="C145" s="76">
        <v>57.097347</v>
      </c>
      <c r="D145" s="74">
        <v>13.513547</v>
      </c>
      <c r="E145" s="77"/>
      <c r="F145" s="77">
        <v>1.3</v>
      </c>
      <c r="G145" s="77">
        <v>12</v>
      </c>
      <c r="H145" s="77">
        <v>0.213547</v>
      </c>
      <c r="I145" s="50" t="e">
        <f t="shared" si="15"/>
        <v>#REF!</v>
      </c>
      <c r="J145" s="55">
        <v>2820</v>
      </c>
      <c r="K145" s="49">
        <v>15</v>
      </c>
      <c r="L145" s="48">
        <f t="shared" si="16"/>
        <v>72.097347</v>
      </c>
      <c r="M145" s="48">
        <v>0</v>
      </c>
      <c r="N145" s="21">
        <f t="shared" si="13"/>
        <v>15</v>
      </c>
      <c r="O145" s="45">
        <f t="shared" si="14"/>
        <v>13.5</v>
      </c>
      <c r="P145" s="45">
        <f t="shared" si="12"/>
        <v>1.5</v>
      </c>
      <c r="Q145" s="60"/>
    </row>
    <row r="146" spans="1:17" ht="27.75" customHeight="1">
      <c r="A146" s="23">
        <v>132</v>
      </c>
      <c r="B146" s="89" t="s">
        <v>156</v>
      </c>
      <c r="C146" s="76">
        <v>43.378433</v>
      </c>
      <c r="D146" s="74">
        <v>14.027633</v>
      </c>
      <c r="E146" s="77">
        <v>8.46</v>
      </c>
      <c r="F146" s="77">
        <v>5.503333</v>
      </c>
      <c r="G146" s="77"/>
      <c r="H146" s="77">
        <v>0.0643</v>
      </c>
      <c r="I146" s="50" t="e">
        <f t="shared" si="15"/>
        <v>#REF!</v>
      </c>
      <c r="J146" s="55">
        <v>1979</v>
      </c>
      <c r="K146" s="49">
        <v>15</v>
      </c>
      <c r="L146" s="48">
        <f t="shared" si="16"/>
        <v>58.378433</v>
      </c>
      <c r="M146" s="48">
        <v>0</v>
      </c>
      <c r="N146" s="21">
        <f t="shared" si="13"/>
        <v>15</v>
      </c>
      <c r="O146" s="45">
        <f t="shared" si="14"/>
        <v>13.5</v>
      </c>
      <c r="P146" s="45">
        <f t="shared" si="12"/>
        <v>1.5</v>
      </c>
      <c r="Q146" s="60"/>
    </row>
    <row r="147" spans="1:17" ht="27.75" customHeight="1">
      <c r="A147" s="23">
        <v>133</v>
      </c>
      <c r="B147" s="89" t="s">
        <v>36</v>
      </c>
      <c r="C147" s="76">
        <v>71.163071</v>
      </c>
      <c r="D147" s="74">
        <v>10.560121</v>
      </c>
      <c r="E147" s="77"/>
      <c r="F147" s="77">
        <v>10.07334</v>
      </c>
      <c r="G147" s="77"/>
      <c r="H147" s="77">
        <v>0.486781</v>
      </c>
      <c r="I147" s="50" t="e">
        <f t="shared" si="15"/>
        <v>#REF!</v>
      </c>
      <c r="J147" s="55">
        <v>3191</v>
      </c>
      <c r="K147" s="49">
        <v>20</v>
      </c>
      <c r="L147" s="48">
        <f t="shared" si="16"/>
        <v>91.163071</v>
      </c>
      <c r="M147" s="48">
        <v>0</v>
      </c>
      <c r="N147" s="21">
        <f t="shared" si="13"/>
        <v>20</v>
      </c>
      <c r="O147" s="45">
        <f t="shared" si="14"/>
        <v>18</v>
      </c>
      <c r="P147" s="45">
        <f t="shared" si="12"/>
        <v>2</v>
      </c>
      <c r="Q147" s="60"/>
    </row>
    <row r="148" spans="1:17" ht="27.75" customHeight="1">
      <c r="A148" s="23">
        <v>134</v>
      </c>
      <c r="B148" s="90" t="s">
        <v>157</v>
      </c>
      <c r="C148" s="76">
        <v>59.970163</v>
      </c>
      <c r="D148" s="74">
        <v>4.132713000000001</v>
      </c>
      <c r="E148" s="77">
        <v>1.2</v>
      </c>
      <c r="F148" s="77">
        <v>2.37</v>
      </c>
      <c r="G148" s="77"/>
      <c r="H148" s="77">
        <v>0.562713</v>
      </c>
      <c r="I148" s="50" t="e">
        <f t="shared" si="15"/>
        <v>#REF!</v>
      </c>
      <c r="J148" s="55">
        <v>3651</v>
      </c>
      <c r="K148" s="49">
        <v>20</v>
      </c>
      <c r="L148" s="48">
        <f t="shared" si="16"/>
        <v>79.970163</v>
      </c>
      <c r="M148" s="48">
        <v>0</v>
      </c>
      <c r="N148" s="21">
        <f t="shared" si="13"/>
        <v>20</v>
      </c>
      <c r="O148" s="45">
        <f t="shared" si="14"/>
        <v>18</v>
      </c>
      <c r="P148" s="45">
        <f t="shared" si="12"/>
        <v>2</v>
      </c>
      <c r="Q148" s="60"/>
    </row>
    <row r="149" spans="1:17" ht="27.75" customHeight="1">
      <c r="A149" s="23">
        <v>135</v>
      </c>
      <c r="B149" s="75" t="s">
        <v>158</v>
      </c>
      <c r="C149" s="76">
        <v>62.9</v>
      </c>
      <c r="D149" s="74">
        <v>6.13</v>
      </c>
      <c r="E149" s="77">
        <v>5.6</v>
      </c>
      <c r="F149" s="77"/>
      <c r="G149" s="77"/>
      <c r="H149" s="77">
        <v>0.53</v>
      </c>
      <c r="I149" s="50" t="e">
        <f t="shared" si="15"/>
        <v>#REF!</v>
      </c>
      <c r="J149" s="55">
        <v>3419</v>
      </c>
      <c r="K149" s="49">
        <v>20</v>
      </c>
      <c r="L149" s="48">
        <f t="shared" si="16"/>
        <v>82.9</v>
      </c>
      <c r="M149" s="48">
        <v>0</v>
      </c>
      <c r="N149" s="21">
        <f t="shared" si="13"/>
        <v>20</v>
      </c>
      <c r="O149" s="45">
        <f t="shared" si="14"/>
        <v>18</v>
      </c>
      <c r="P149" s="45">
        <f t="shared" si="12"/>
        <v>2</v>
      </c>
      <c r="Q149" s="60"/>
    </row>
    <row r="150" spans="1:17" ht="27.75" customHeight="1">
      <c r="A150" s="23">
        <v>136</v>
      </c>
      <c r="B150" s="75" t="s">
        <v>159</v>
      </c>
      <c r="C150" s="76">
        <v>41.84</v>
      </c>
      <c r="D150" s="74">
        <v>4.6000000000000005</v>
      </c>
      <c r="E150" s="77">
        <v>3.5</v>
      </c>
      <c r="F150" s="77">
        <v>0.9</v>
      </c>
      <c r="G150" s="77"/>
      <c r="H150" s="77">
        <v>0.2</v>
      </c>
      <c r="I150" s="50" t="e">
        <f t="shared" si="15"/>
        <v>#REF!</v>
      </c>
      <c r="J150" s="55">
        <v>1818</v>
      </c>
      <c r="K150" s="49">
        <v>15</v>
      </c>
      <c r="L150" s="48">
        <f t="shared" si="16"/>
        <v>56.84</v>
      </c>
      <c r="M150" s="48">
        <v>0</v>
      </c>
      <c r="N150" s="21">
        <f t="shared" si="13"/>
        <v>15</v>
      </c>
      <c r="O150" s="45">
        <f t="shared" si="14"/>
        <v>13.5</v>
      </c>
      <c r="P150" s="45">
        <f t="shared" si="12"/>
        <v>1.5</v>
      </c>
      <c r="Q150" s="60"/>
    </row>
    <row r="151" spans="1:17" s="4" customFormat="1" ht="27.75" customHeight="1">
      <c r="A151" s="121" t="s">
        <v>160</v>
      </c>
      <c r="B151" s="122"/>
      <c r="C151" s="91">
        <v>2482.061809</v>
      </c>
      <c r="D151" s="91">
        <v>664.427183</v>
      </c>
      <c r="E151" s="91">
        <v>147.32530800000004</v>
      </c>
      <c r="F151" s="91">
        <v>132.48589399999997</v>
      </c>
      <c r="G151" s="91">
        <v>343.70649999999995</v>
      </c>
      <c r="H151" s="91">
        <v>40.909480999999985</v>
      </c>
      <c r="I151" s="50" t="e">
        <f t="shared" si="15"/>
        <v>#REF!</v>
      </c>
      <c r="J151" s="46">
        <f>SUM(J152:J187)</f>
        <v>81236</v>
      </c>
      <c r="K151" s="49">
        <f>SUM(K152:K187)</f>
        <v>510</v>
      </c>
      <c r="L151" s="48">
        <f t="shared" si="16"/>
        <v>2992.061809</v>
      </c>
      <c r="M151" s="48">
        <f>SUM(M152:M187)</f>
        <v>0</v>
      </c>
      <c r="N151" s="21">
        <f t="shared" si="13"/>
        <v>510</v>
      </c>
      <c r="O151" s="45">
        <f t="shared" si="14"/>
        <v>459</v>
      </c>
      <c r="P151" s="45">
        <f t="shared" si="12"/>
        <v>51</v>
      </c>
      <c r="Q151" s="60"/>
    </row>
    <row r="152" spans="1:17" ht="27.75" customHeight="1">
      <c r="A152" s="23">
        <v>137</v>
      </c>
      <c r="B152" s="24" t="s">
        <v>161</v>
      </c>
      <c r="C152" s="92">
        <v>91.893819</v>
      </c>
      <c r="D152" s="91">
        <v>25.223819</v>
      </c>
      <c r="E152" s="93"/>
      <c r="F152" s="93">
        <v>23.735</v>
      </c>
      <c r="G152" s="93"/>
      <c r="H152" s="93">
        <v>1.4888190000000001</v>
      </c>
      <c r="I152" s="50" t="e">
        <f t="shared" si="15"/>
        <v>#REF!</v>
      </c>
      <c r="J152" s="55">
        <v>2562</v>
      </c>
      <c r="K152" s="49">
        <v>15</v>
      </c>
      <c r="L152" s="48">
        <f t="shared" si="16"/>
        <v>106.893819</v>
      </c>
      <c r="M152" s="48">
        <v>0</v>
      </c>
      <c r="N152" s="21">
        <f t="shared" si="13"/>
        <v>15</v>
      </c>
      <c r="O152" s="45">
        <f t="shared" si="14"/>
        <v>13.5</v>
      </c>
      <c r="P152" s="45">
        <f t="shared" si="12"/>
        <v>1.5</v>
      </c>
      <c r="Q152" s="60"/>
    </row>
    <row r="153" spans="1:17" ht="27.75" customHeight="1">
      <c r="A153" s="23">
        <v>138</v>
      </c>
      <c r="B153" s="24" t="s">
        <v>162</v>
      </c>
      <c r="C153" s="92">
        <v>91.465648</v>
      </c>
      <c r="D153" s="91">
        <v>45.425933</v>
      </c>
      <c r="E153" s="93">
        <v>6.8</v>
      </c>
      <c r="F153" s="93"/>
      <c r="G153" s="93">
        <v>36</v>
      </c>
      <c r="H153" s="93">
        <v>2.6259330000000003</v>
      </c>
      <c r="I153" s="50" t="e">
        <f t="shared" si="15"/>
        <v>#REF!</v>
      </c>
      <c r="J153" s="55">
        <v>3300</v>
      </c>
      <c r="K153" s="49">
        <v>5</v>
      </c>
      <c r="L153" s="48">
        <f t="shared" si="16"/>
        <v>96.465648</v>
      </c>
      <c r="M153" s="48">
        <v>0</v>
      </c>
      <c r="N153" s="21">
        <f t="shared" si="13"/>
        <v>5</v>
      </c>
      <c r="O153" s="45">
        <f t="shared" si="14"/>
        <v>4.5</v>
      </c>
      <c r="P153" s="45">
        <f t="shared" si="12"/>
        <v>0.5</v>
      </c>
      <c r="Q153" s="60"/>
    </row>
    <row r="154" spans="1:17" ht="27.75" customHeight="1">
      <c r="A154" s="23">
        <v>139</v>
      </c>
      <c r="B154" s="24" t="s">
        <v>163</v>
      </c>
      <c r="C154" s="92">
        <v>57.83171899999999</v>
      </c>
      <c r="D154" s="91">
        <v>12.460814000000001</v>
      </c>
      <c r="E154" s="93">
        <v>2.1</v>
      </c>
      <c r="F154" s="93">
        <v>4.5</v>
      </c>
      <c r="G154" s="93">
        <v>5.7</v>
      </c>
      <c r="H154" s="93">
        <v>0.160814</v>
      </c>
      <c r="I154" s="50" t="e">
        <f t="shared" si="15"/>
        <v>#REF!</v>
      </c>
      <c r="J154" s="55">
        <v>3043</v>
      </c>
      <c r="K154" s="49">
        <v>20</v>
      </c>
      <c r="L154" s="48">
        <f t="shared" si="16"/>
        <v>77.83171899999999</v>
      </c>
      <c r="M154" s="48">
        <v>0</v>
      </c>
      <c r="N154" s="21">
        <f t="shared" si="13"/>
        <v>20</v>
      </c>
      <c r="O154" s="45">
        <f t="shared" si="14"/>
        <v>18</v>
      </c>
      <c r="P154" s="45">
        <f t="shared" si="12"/>
        <v>2</v>
      </c>
      <c r="Q154" s="60"/>
    </row>
    <row r="155" spans="1:17" ht="27.75" customHeight="1">
      <c r="A155" s="23">
        <v>140</v>
      </c>
      <c r="B155" s="24" t="s">
        <v>164</v>
      </c>
      <c r="C155" s="92">
        <v>63.729068000000005</v>
      </c>
      <c r="D155" s="91">
        <v>15.125668000000001</v>
      </c>
      <c r="E155" s="93"/>
      <c r="F155" s="93"/>
      <c r="G155" s="93">
        <v>14.8625</v>
      </c>
      <c r="H155" s="93">
        <v>0.26316799999999996</v>
      </c>
      <c r="I155" s="50" t="e">
        <f t="shared" si="15"/>
        <v>#REF!</v>
      </c>
      <c r="J155" s="55">
        <v>3631</v>
      </c>
      <c r="K155" s="49">
        <v>20</v>
      </c>
      <c r="L155" s="48">
        <f t="shared" si="16"/>
        <v>83.72906800000001</v>
      </c>
      <c r="M155" s="48">
        <v>0</v>
      </c>
      <c r="N155" s="21">
        <f t="shared" si="13"/>
        <v>20</v>
      </c>
      <c r="O155" s="45">
        <f t="shared" si="14"/>
        <v>18</v>
      </c>
      <c r="P155" s="45">
        <f t="shared" si="12"/>
        <v>2</v>
      </c>
      <c r="Q155" s="60"/>
    </row>
    <row r="156" spans="1:17" ht="27.75" customHeight="1">
      <c r="A156" s="23">
        <v>141</v>
      </c>
      <c r="B156" s="24" t="s">
        <v>165</v>
      </c>
      <c r="C156" s="92">
        <v>48.871281</v>
      </c>
      <c r="D156" s="91">
        <v>4.1625309999999995</v>
      </c>
      <c r="E156" s="94"/>
      <c r="F156" s="94"/>
      <c r="G156" s="94">
        <v>4</v>
      </c>
      <c r="H156" s="94">
        <v>0.16253099999999998</v>
      </c>
      <c r="I156" s="50" t="e">
        <f t="shared" si="15"/>
        <v>#REF!</v>
      </c>
      <c r="J156" s="56">
        <v>2872</v>
      </c>
      <c r="K156" s="49">
        <v>15</v>
      </c>
      <c r="L156" s="48">
        <f t="shared" si="16"/>
        <v>63.871281</v>
      </c>
      <c r="M156" s="48">
        <v>0</v>
      </c>
      <c r="N156" s="21">
        <f t="shared" si="13"/>
        <v>15</v>
      </c>
      <c r="O156" s="45">
        <f t="shared" si="14"/>
        <v>13.5</v>
      </c>
      <c r="P156" s="45">
        <f t="shared" si="12"/>
        <v>1.5</v>
      </c>
      <c r="Q156" s="60"/>
    </row>
    <row r="157" spans="1:17" ht="27.75" customHeight="1">
      <c r="A157" s="23">
        <v>142</v>
      </c>
      <c r="B157" s="24" t="s">
        <v>166</v>
      </c>
      <c r="C157" s="92">
        <v>51.531858</v>
      </c>
      <c r="D157" s="91">
        <v>20.118613</v>
      </c>
      <c r="E157" s="93">
        <v>11.5</v>
      </c>
      <c r="F157" s="93">
        <v>3.65</v>
      </c>
      <c r="G157" s="93"/>
      <c r="H157" s="93">
        <v>4.9686129999999995</v>
      </c>
      <c r="I157" s="50" t="e">
        <f t="shared" si="15"/>
        <v>#REF!</v>
      </c>
      <c r="J157" s="55">
        <v>3121</v>
      </c>
      <c r="K157" s="49">
        <v>20</v>
      </c>
      <c r="L157" s="48">
        <f t="shared" si="16"/>
        <v>71.531858</v>
      </c>
      <c r="M157" s="48">
        <v>0</v>
      </c>
      <c r="N157" s="21">
        <f t="shared" si="13"/>
        <v>20</v>
      </c>
      <c r="O157" s="45">
        <f t="shared" si="14"/>
        <v>18</v>
      </c>
      <c r="P157" s="45">
        <f t="shared" si="12"/>
        <v>2</v>
      </c>
      <c r="Q157" s="60"/>
    </row>
    <row r="158" spans="1:17" ht="27.75" customHeight="1">
      <c r="A158" s="23">
        <v>143</v>
      </c>
      <c r="B158" s="24" t="s">
        <v>167</v>
      </c>
      <c r="C158" s="92">
        <v>64.127728</v>
      </c>
      <c r="D158" s="91">
        <v>30.74</v>
      </c>
      <c r="E158" s="93">
        <v>11.18</v>
      </c>
      <c r="F158" s="93">
        <v>0</v>
      </c>
      <c r="G158" s="93">
        <v>16.5</v>
      </c>
      <c r="H158" s="93">
        <v>3.06</v>
      </c>
      <c r="I158" s="50" t="e">
        <f t="shared" si="15"/>
        <v>#REF!</v>
      </c>
      <c r="J158" s="55">
        <v>1925</v>
      </c>
      <c r="K158" s="49">
        <v>5</v>
      </c>
      <c r="L158" s="48">
        <f t="shared" si="16"/>
        <v>69.127728</v>
      </c>
      <c r="M158" s="48">
        <v>0</v>
      </c>
      <c r="N158" s="21">
        <f t="shared" si="13"/>
        <v>5</v>
      </c>
      <c r="O158" s="45">
        <f t="shared" si="14"/>
        <v>4.5</v>
      </c>
      <c r="P158" s="45">
        <f t="shared" si="12"/>
        <v>0.5</v>
      </c>
      <c r="Q158" s="60"/>
    </row>
    <row r="159" spans="1:17" ht="27.75" customHeight="1">
      <c r="A159" s="23">
        <v>144</v>
      </c>
      <c r="B159" s="24" t="s">
        <v>168</v>
      </c>
      <c r="C159" s="92">
        <v>44.325826</v>
      </c>
      <c r="D159" s="91">
        <v>23.077641</v>
      </c>
      <c r="E159" s="93">
        <v>4.0665</v>
      </c>
      <c r="F159" s="93">
        <v>3.9</v>
      </c>
      <c r="G159" s="93">
        <v>15</v>
      </c>
      <c r="H159" s="93">
        <v>0.111141</v>
      </c>
      <c r="I159" s="50" t="e">
        <f t="shared" si="15"/>
        <v>#REF!</v>
      </c>
      <c r="J159" s="55">
        <v>1666</v>
      </c>
      <c r="K159" s="49">
        <v>15</v>
      </c>
      <c r="L159" s="48">
        <f t="shared" si="16"/>
        <v>59.325826</v>
      </c>
      <c r="M159" s="48">
        <v>0</v>
      </c>
      <c r="N159" s="21">
        <f t="shared" si="13"/>
        <v>15</v>
      </c>
      <c r="O159" s="45">
        <f t="shared" si="14"/>
        <v>13.5</v>
      </c>
      <c r="P159" s="45">
        <f t="shared" si="12"/>
        <v>1.5</v>
      </c>
      <c r="Q159" s="60"/>
    </row>
    <row r="160" spans="1:17" ht="27.75" customHeight="1">
      <c r="A160" s="23">
        <v>145</v>
      </c>
      <c r="B160" s="24" t="s">
        <v>169</v>
      </c>
      <c r="C160" s="92">
        <v>93.657593</v>
      </c>
      <c r="D160" s="91">
        <v>40.123622999999995</v>
      </c>
      <c r="E160" s="93"/>
      <c r="F160" s="93">
        <v>3.73</v>
      </c>
      <c r="G160" s="93">
        <v>36</v>
      </c>
      <c r="H160" s="93">
        <v>0.393623</v>
      </c>
      <c r="I160" s="50" t="e">
        <f t="shared" si="15"/>
        <v>#REF!</v>
      </c>
      <c r="J160" s="55">
        <v>4527</v>
      </c>
      <c r="K160" s="49">
        <v>5</v>
      </c>
      <c r="L160" s="48">
        <f t="shared" si="16"/>
        <v>98.657593</v>
      </c>
      <c r="M160" s="48">
        <v>0</v>
      </c>
      <c r="N160" s="21">
        <f t="shared" si="13"/>
        <v>5</v>
      </c>
      <c r="O160" s="45">
        <f t="shared" si="14"/>
        <v>4.5</v>
      </c>
      <c r="P160" s="45">
        <f t="shared" si="12"/>
        <v>0.5</v>
      </c>
      <c r="Q160" s="60"/>
    </row>
    <row r="161" spans="1:17" ht="27.75" customHeight="1">
      <c r="A161" s="23">
        <v>146</v>
      </c>
      <c r="B161" s="24" t="s">
        <v>170</v>
      </c>
      <c r="C161" s="92">
        <v>48.040298</v>
      </c>
      <c r="D161" s="91">
        <v>13.492092999999999</v>
      </c>
      <c r="E161" s="93">
        <v>0.38</v>
      </c>
      <c r="F161" s="93">
        <v>1</v>
      </c>
      <c r="G161" s="93">
        <v>12</v>
      </c>
      <c r="H161" s="93">
        <v>0.11209300000000001</v>
      </c>
      <c r="I161" s="50" t="e">
        <f t="shared" si="15"/>
        <v>#REF!</v>
      </c>
      <c r="J161" s="55">
        <v>1871</v>
      </c>
      <c r="K161" s="49">
        <v>15</v>
      </c>
      <c r="L161" s="48">
        <f t="shared" si="16"/>
        <v>63.040298</v>
      </c>
      <c r="M161" s="48">
        <v>0</v>
      </c>
      <c r="N161" s="21">
        <f t="shared" si="13"/>
        <v>15</v>
      </c>
      <c r="O161" s="45">
        <f t="shared" si="14"/>
        <v>13.5</v>
      </c>
      <c r="P161" s="45">
        <f t="shared" si="12"/>
        <v>1.5</v>
      </c>
      <c r="Q161" s="60"/>
    </row>
    <row r="162" spans="1:17" ht="27.75" customHeight="1">
      <c r="A162" s="23">
        <v>147</v>
      </c>
      <c r="B162" s="24" t="s">
        <v>171</v>
      </c>
      <c r="C162" s="92">
        <v>35.653391</v>
      </c>
      <c r="D162" s="91">
        <v>5.4173409999999995</v>
      </c>
      <c r="E162" s="93">
        <v>0.3</v>
      </c>
      <c r="F162" s="93">
        <v>0.0244</v>
      </c>
      <c r="G162" s="93">
        <v>5</v>
      </c>
      <c r="H162" s="93">
        <v>0.092941</v>
      </c>
      <c r="I162" s="50" t="e">
        <f t="shared" si="15"/>
        <v>#REF!</v>
      </c>
      <c r="J162" s="55">
        <v>1161</v>
      </c>
      <c r="K162" s="49">
        <v>15</v>
      </c>
      <c r="L162" s="48">
        <f t="shared" si="16"/>
        <v>50.653391</v>
      </c>
      <c r="M162" s="48">
        <v>0</v>
      </c>
      <c r="N162" s="21">
        <f t="shared" si="13"/>
        <v>15</v>
      </c>
      <c r="O162" s="45">
        <f t="shared" si="14"/>
        <v>13.5</v>
      </c>
      <c r="P162" s="45">
        <f t="shared" si="12"/>
        <v>1.5</v>
      </c>
      <c r="Q162" s="60"/>
    </row>
    <row r="163" spans="1:17" ht="27.75" customHeight="1">
      <c r="A163" s="23">
        <v>148</v>
      </c>
      <c r="B163" s="24" t="s">
        <v>172</v>
      </c>
      <c r="C163" s="92">
        <v>35.590516</v>
      </c>
      <c r="D163" s="91">
        <v>0.38811599999999996</v>
      </c>
      <c r="E163" s="93"/>
      <c r="F163" s="93"/>
      <c r="G163" s="93"/>
      <c r="H163" s="93">
        <v>0.38811599999999996</v>
      </c>
      <c r="I163" s="50" t="e">
        <f t="shared" si="15"/>
        <v>#REF!</v>
      </c>
      <c r="J163" s="55">
        <v>2613</v>
      </c>
      <c r="K163" s="49">
        <v>15</v>
      </c>
      <c r="L163" s="48">
        <f t="shared" si="16"/>
        <v>50.590516</v>
      </c>
      <c r="M163" s="48">
        <v>0</v>
      </c>
      <c r="N163" s="21">
        <f t="shared" si="13"/>
        <v>15</v>
      </c>
      <c r="O163" s="45">
        <f t="shared" si="14"/>
        <v>13.5</v>
      </c>
      <c r="P163" s="45">
        <f t="shared" si="12"/>
        <v>1.5</v>
      </c>
      <c r="Q163" s="60"/>
    </row>
    <row r="164" spans="1:17" ht="27.75" customHeight="1">
      <c r="A164" s="23">
        <v>149</v>
      </c>
      <c r="B164" s="24" t="s">
        <v>173</v>
      </c>
      <c r="C164" s="92">
        <v>41.483538</v>
      </c>
      <c r="D164" s="91">
        <v>8.032338</v>
      </c>
      <c r="E164" s="93">
        <v>7.2</v>
      </c>
      <c r="F164" s="93"/>
      <c r="G164" s="93"/>
      <c r="H164" s="93">
        <v>0.8323379999999999</v>
      </c>
      <c r="I164" s="50" t="e">
        <f t="shared" si="15"/>
        <v>#REF!</v>
      </c>
      <c r="J164" s="55">
        <v>1603</v>
      </c>
      <c r="K164" s="49">
        <v>15</v>
      </c>
      <c r="L164" s="48">
        <f t="shared" si="16"/>
        <v>56.483538</v>
      </c>
      <c r="M164" s="48">
        <v>0</v>
      </c>
      <c r="N164" s="21">
        <f t="shared" si="13"/>
        <v>15</v>
      </c>
      <c r="O164" s="45">
        <f t="shared" si="14"/>
        <v>13.5</v>
      </c>
      <c r="P164" s="45">
        <f t="shared" si="12"/>
        <v>1.5</v>
      </c>
      <c r="Q164" s="60"/>
    </row>
    <row r="165" spans="1:17" ht="27.75" customHeight="1">
      <c r="A165" s="23">
        <v>150</v>
      </c>
      <c r="B165" s="24" t="s">
        <v>174</v>
      </c>
      <c r="C165" s="92">
        <v>76.754892</v>
      </c>
      <c r="D165" s="91">
        <v>21.654331999999997</v>
      </c>
      <c r="E165" s="93">
        <v>0.1545</v>
      </c>
      <c r="F165" s="93"/>
      <c r="G165" s="93">
        <v>21.4</v>
      </c>
      <c r="H165" s="93">
        <v>0.099832</v>
      </c>
      <c r="I165" s="50" t="e">
        <f t="shared" si="15"/>
        <v>#REF!</v>
      </c>
      <c r="J165" s="55">
        <v>3299</v>
      </c>
      <c r="K165" s="49">
        <v>20</v>
      </c>
      <c r="L165" s="48">
        <f t="shared" si="16"/>
        <v>96.754892</v>
      </c>
      <c r="M165" s="48">
        <v>0</v>
      </c>
      <c r="N165" s="21">
        <f t="shared" si="13"/>
        <v>20</v>
      </c>
      <c r="O165" s="45">
        <f t="shared" si="14"/>
        <v>18</v>
      </c>
      <c r="P165" s="45">
        <f t="shared" si="12"/>
        <v>2</v>
      </c>
      <c r="Q165" s="60"/>
    </row>
    <row r="166" spans="1:17" ht="27.75" customHeight="1">
      <c r="A166" s="23">
        <v>151</v>
      </c>
      <c r="B166" s="24" t="s">
        <v>175</v>
      </c>
      <c r="C166" s="92">
        <v>55.207106</v>
      </c>
      <c r="D166" s="91">
        <v>8.560906</v>
      </c>
      <c r="E166" s="93">
        <v>7.518808</v>
      </c>
      <c r="F166" s="93"/>
      <c r="G166" s="93"/>
      <c r="H166" s="93">
        <v>1.042098</v>
      </c>
      <c r="I166" s="50" t="e">
        <f t="shared" si="15"/>
        <v>#REF!</v>
      </c>
      <c r="J166" s="55">
        <v>2797</v>
      </c>
      <c r="K166" s="49">
        <v>15</v>
      </c>
      <c r="L166" s="48">
        <f t="shared" si="16"/>
        <v>70.20710600000001</v>
      </c>
      <c r="M166" s="48">
        <v>0</v>
      </c>
      <c r="N166" s="21">
        <f t="shared" si="13"/>
        <v>15</v>
      </c>
      <c r="O166" s="45">
        <f t="shared" si="14"/>
        <v>13.5</v>
      </c>
      <c r="P166" s="45">
        <f t="shared" si="12"/>
        <v>1.5</v>
      </c>
      <c r="Q166" s="60"/>
    </row>
    <row r="167" spans="1:17" ht="27.75" customHeight="1">
      <c r="A167" s="23">
        <v>152</v>
      </c>
      <c r="B167" s="24" t="s">
        <v>176</v>
      </c>
      <c r="C167" s="92">
        <v>82.304604</v>
      </c>
      <c r="D167" s="91">
        <v>8.775374000000001</v>
      </c>
      <c r="E167" s="93">
        <v>1.2</v>
      </c>
      <c r="F167" s="93">
        <v>0.513</v>
      </c>
      <c r="G167" s="93">
        <v>7</v>
      </c>
      <c r="H167" s="93">
        <v>0.062374</v>
      </c>
      <c r="I167" s="50" t="e">
        <f t="shared" si="15"/>
        <v>#REF!</v>
      </c>
      <c r="J167" s="55">
        <v>3805</v>
      </c>
      <c r="K167" s="49">
        <v>20</v>
      </c>
      <c r="L167" s="48">
        <f t="shared" si="16"/>
        <v>102.304604</v>
      </c>
      <c r="M167" s="48">
        <v>0</v>
      </c>
      <c r="N167" s="21">
        <f t="shared" si="13"/>
        <v>20</v>
      </c>
      <c r="O167" s="45">
        <f t="shared" si="14"/>
        <v>18</v>
      </c>
      <c r="P167" s="45">
        <f t="shared" si="12"/>
        <v>2</v>
      </c>
      <c r="Q167" s="60"/>
    </row>
    <row r="168" spans="1:17" ht="27.75" customHeight="1">
      <c r="A168" s="23">
        <v>153</v>
      </c>
      <c r="B168" s="24" t="s">
        <v>177</v>
      </c>
      <c r="C168" s="92">
        <v>81.162401</v>
      </c>
      <c r="D168" s="91">
        <v>34.754401</v>
      </c>
      <c r="E168" s="93">
        <v>1.92</v>
      </c>
      <c r="F168" s="93">
        <v>2.771</v>
      </c>
      <c r="G168" s="93">
        <v>30</v>
      </c>
      <c r="H168" s="93">
        <v>0.063401</v>
      </c>
      <c r="I168" s="50" t="e">
        <f t="shared" si="15"/>
        <v>#REF!</v>
      </c>
      <c r="J168" s="55">
        <v>2008</v>
      </c>
      <c r="K168" s="49">
        <v>5</v>
      </c>
      <c r="L168" s="48">
        <f t="shared" si="16"/>
        <v>86.162401</v>
      </c>
      <c r="M168" s="48">
        <v>0</v>
      </c>
      <c r="N168" s="21">
        <f t="shared" si="13"/>
        <v>5</v>
      </c>
      <c r="O168" s="45">
        <f t="shared" si="14"/>
        <v>4.5</v>
      </c>
      <c r="P168" s="45">
        <f t="shared" si="12"/>
        <v>0.5</v>
      </c>
      <c r="Q168" s="60"/>
    </row>
    <row r="169" spans="1:17" ht="27.75" customHeight="1">
      <c r="A169" s="23">
        <v>154</v>
      </c>
      <c r="B169" s="24" t="s">
        <v>178</v>
      </c>
      <c r="C169" s="92">
        <v>54.481341</v>
      </c>
      <c r="D169" s="91">
        <v>7.490626</v>
      </c>
      <c r="E169" s="93">
        <v>0.55</v>
      </c>
      <c r="F169" s="93">
        <v>0.87</v>
      </c>
      <c r="G169" s="93">
        <v>6</v>
      </c>
      <c r="H169" s="93">
        <v>0.070626</v>
      </c>
      <c r="I169" s="50" t="e">
        <f t="shared" si="15"/>
        <v>#REF!</v>
      </c>
      <c r="J169" s="55">
        <v>1663</v>
      </c>
      <c r="K169" s="49">
        <v>15</v>
      </c>
      <c r="L169" s="48">
        <f t="shared" si="16"/>
        <v>69.481341</v>
      </c>
      <c r="M169" s="48">
        <v>0</v>
      </c>
      <c r="N169" s="21">
        <f t="shared" si="13"/>
        <v>15</v>
      </c>
      <c r="O169" s="45">
        <f t="shared" si="14"/>
        <v>13.5</v>
      </c>
      <c r="P169" s="45">
        <f t="shared" si="12"/>
        <v>1.5</v>
      </c>
      <c r="Q169" s="60"/>
    </row>
    <row r="170" spans="1:17" ht="27.75" customHeight="1">
      <c r="A170" s="23">
        <v>155</v>
      </c>
      <c r="B170" s="24" t="s">
        <v>179</v>
      </c>
      <c r="C170" s="92">
        <v>56.004338</v>
      </c>
      <c r="D170" s="91">
        <v>19.099513</v>
      </c>
      <c r="E170" s="93">
        <v>8.38</v>
      </c>
      <c r="F170" s="93">
        <v>10.67</v>
      </c>
      <c r="G170" s="93">
        <v>0</v>
      </c>
      <c r="H170" s="93">
        <v>0.049513</v>
      </c>
      <c r="I170" s="50" t="e">
        <f t="shared" si="15"/>
        <v>#REF!</v>
      </c>
      <c r="J170" s="55">
        <v>1740</v>
      </c>
      <c r="K170" s="49">
        <v>15</v>
      </c>
      <c r="L170" s="48">
        <f t="shared" si="16"/>
        <v>71.00433799999999</v>
      </c>
      <c r="M170" s="48">
        <v>0</v>
      </c>
      <c r="N170" s="21">
        <f t="shared" si="13"/>
        <v>15</v>
      </c>
      <c r="O170" s="45">
        <f t="shared" si="14"/>
        <v>13.5</v>
      </c>
      <c r="P170" s="45">
        <f t="shared" si="12"/>
        <v>1.5</v>
      </c>
      <c r="Q170" s="60"/>
    </row>
    <row r="171" spans="1:17" ht="27.75" customHeight="1">
      <c r="A171" s="23">
        <v>156</v>
      </c>
      <c r="B171" s="24" t="s">
        <v>180</v>
      </c>
      <c r="C171" s="92">
        <v>65.35911</v>
      </c>
      <c r="D171" s="91">
        <v>29.47032</v>
      </c>
      <c r="E171" s="93">
        <v>0.8952</v>
      </c>
      <c r="F171" s="93">
        <v>2.45</v>
      </c>
      <c r="G171" s="93">
        <v>25.45</v>
      </c>
      <c r="H171" s="93">
        <v>0.6751199999999999</v>
      </c>
      <c r="I171" s="50" t="e">
        <f t="shared" si="15"/>
        <v>#REF!</v>
      </c>
      <c r="J171" s="55">
        <v>1851</v>
      </c>
      <c r="K171" s="49">
        <v>15</v>
      </c>
      <c r="L171" s="48">
        <f t="shared" si="16"/>
        <v>80.35911</v>
      </c>
      <c r="M171" s="48">
        <v>0</v>
      </c>
      <c r="N171" s="21">
        <f t="shared" si="13"/>
        <v>15</v>
      </c>
      <c r="O171" s="45">
        <f t="shared" si="14"/>
        <v>13.5</v>
      </c>
      <c r="P171" s="45">
        <f t="shared" si="12"/>
        <v>1.5</v>
      </c>
      <c r="Q171" s="60"/>
    </row>
    <row r="172" spans="1:17" ht="27.75" customHeight="1">
      <c r="A172" s="23">
        <v>157</v>
      </c>
      <c r="B172" s="95" t="s">
        <v>181</v>
      </c>
      <c r="C172" s="92">
        <v>57.29475600000001</v>
      </c>
      <c r="D172" s="91">
        <v>11.082511</v>
      </c>
      <c r="E172" s="93">
        <v>10.15</v>
      </c>
      <c r="F172" s="93">
        <v>0.86</v>
      </c>
      <c r="G172" s="93">
        <v>0</v>
      </c>
      <c r="H172" s="93">
        <v>0.072511</v>
      </c>
      <c r="I172" s="50" t="e">
        <f t="shared" si="15"/>
        <v>#REF!</v>
      </c>
      <c r="J172" s="55">
        <v>2614</v>
      </c>
      <c r="K172" s="49">
        <v>15</v>
      </c>
      <c r="L172" s="48">
        <f t="shared" si="16"/>
        <v>72.294756</v>
      </c>
      <c r="M172" s="48">
        <v>0</v>
      </c>
      <c r="N172" s="21">
        <f t="shared" si="13"/>
        <v>15</v>
      </c>
      <c r="O172" s="45">
        <f t="shared" si="14"/>
        <v>13.5</v>
      </c>
      <c r="P172" s="45">
        <f t="shared" si="12"/>
        <v>1.5</v>
      </c>
      <c r="Q172" s="60"/>
    </row>
    <row r="173" spans="1:17" ht="27.75" customHeight="1">
      <c r="A173" s="23">
        <v>158</v>
      </c>
      <c r="B173" s="24" t="s">
        <v>182</v>
      </c>
      <c r="C173" s="92">
        <v>144.00501200000002</v>
      </c>
      <c r="D173" s="91">
        <v>77.62131199999999</v>
      </c>
      <c r="E173" s="93">
        <v>7.8</v>
      </c>
      <c r="F173" s="93">
        <v>29.748053999999996</v>
      </c>
      <c r="G173" s="93">
        <v>39.454</v>
      </c>
      <c r="H173" s="93">
        <v>0.619258</v>
      </c>
      <c r="I173" s="50" t="e">
        <f t="shared" si="15"/>
        <v>#REF!</v>
      </c>
      <c r="J173" s="55">
        <v>1303</v>
      </c>
      <c r="K173" s="49">
        <v>5</v>
      </c>
      <c r="L173" s="48">
        <f t="shared" si="16"/>
        <v>149.00501200000002</v>
      </c>
      <c r="M173" s="48">
        <v>0</v>
      </c>
      <c r="N173" s="21">
        <f t="shared" si="13"/>
        <v>5</v>
      </c>
      <c r="O173" s="45">
        <f t="shared" si="14"/>
        <v>4.5</v>
      </c>
      <c r="P173" s="45">
        <f t="shared" si="12"/>
        <v>0.5</v>
      </c>
      <c r="Q173" s="60"/>
    </row>
    <row r="174" spans="1:17" ht="27.75" customHeight="1">
      <c r="A174" s="23">
        <v>159</v>
      </c>
      <c r="B174" s="24" t="s">
        <v>183</v>
      </c>
      <c r="C174" s="92">
        <v>65.900864</v>
      </c>
      <c r="D174" s="91">
        <v>27.028664</v>
      </c>
      <c r="E174" s="93">
        <v>0.9772</v>
      </c>
      <c r="F174" s="93">
        <v>18.3625</v>
      </c>
      <c r="G174" s="93">
        <v>7</v>
      </c>
      <c r="H174" s="93">
        <v>0.688964</v>
      </c>
      <c r="I174" s="50" t="e">
        <f t="shared" si="15"/>
        <v>#REF!</v>
      </c>
      <c r="J174" s="55">
        <v>2866</v>
      </c>
      <c r="K174" s="49">
        <v>15</v>
      </c>
      <c r="L174" s="48">
        <f t="shared" si="16"/>
        <v>80.900864</v>
      </c>
      <c r="M174" s="48">
        <v>0</v>
      </c>
      <c r="N174" s="21">
        <f t="shared" si="13"/>
        <v>15</v>
      </c>
      <c r="O174" s="45">
        <f t="shared" si="14"/>
        <v>13.5</v>
      </c>
      <c r="P174" s="45">
        <f t="shared" si="12"/>
        <v>1.5</v>
      </c>
      <c r="Q174" s="60"/>
    </row>
    <row r="175" spans="1:17" ht="27.75" customHeight="1">
      <c r="A175" s="23">
        <v>160</v>
      </c>
      <c r="B175" s="24" t="s">
        <v>184</v>
      </c>
      <c r="C175" s="92">
        <v>49.623484000000005</v>
      </c>
      <c r="D175" s="91">
        <v>1.119204</v>
      </c>
      <c r="E175" s="93"/>
      <c r="F175" s="93">
        <v>0.645</v>
      </c>
      <c r="G175" s="93"/>
      <c r="H175" s="93">
        <v>0.474204</v>
      </c>
      <c r="I175" s="50" t="e">
        <f t="shared" si="15"/>
        <v>#REF!</v>
      </c>
      <c r="J175" s="55">
        <v>1721</v>
      </c>
      <c r="K175" s="49">
        <v>15</v>
      </c>
      <c r="L175" s="48">
        <f t="shared" si="16"/>
        <v>64.623484</v>
      </c>
      <c r="M175" s="48">
        <v>0</v>
      </c>
      <c r="N175" s="21">
        <f t="shared" si="13"/>
        <v>15</v>
      </c>
      <c r="O175" s="45">
        <f t="shared" si="14"/>
        <v>13.5</v>
      </c>
      <c r="P175" s="45">
        <f t="shared" si="12"/>
        <v>1.5</v>
      </c>
      <c r="Q175" s="60"/>
    </row>
    <row r="176" spans="1:17" ht="27.75" customHeight="1">
      <c r="A176" s="23">
        <v>161</v>
      </c>
      <c r="B176" s="24" t="s">
        <v>185</v>
      </c>
      <c r="C176" s="92">
        <v>74.287462</v>
      </c>
      <c r="D176" s="91">
        <v>10.593712</v>
      </c>
      <c r="E176" s="93">
        <v>4.52</v>
      </c>
      <c r="F176" s="93">
        <v>4.176</v>
      </c>
      <c r="G176" s="93"/>
      <c r="H176" s="93">
        <v>1.8977119999999998</v>
      </c>
      <c r="I176" s="50" t="e">
        <f t="shared" si="15"/>
        <v>#REF!</v>
      </c>
      <c r="J176" s="55">
        <v>1435</v>
      </c>
      <c r="K176" s="49">
        <v>15</v>
      </c>
      <c r="L176" s="48">
        <f t="shared" si="16"/>
        <v>89.287462</v>
      </c>
      <c r="M176" s="48">
        <v>0</v>
      </c>
      <c r="N176" s="21">
        <f t="shared" si="13"/>
        <v>15</v>
      </c>
      <c r="O176" s="45">
        <f t="shared" si="14"/>
        <v>13.5</v>
      </c>
      <c r="P176" s="45">
        <f t="shared" si="12"/>
        <v>1.5</v>
      </c>
      <c r="Q176" s="60"/>
    </row>
    <row r="177" spans="1:17" ht="27.75" customHeight="1">
      <c r="A177" s="23">
        <v>162</v>
      </c>
      <c r="B177" s="24" t="s">
        <v>186</v>
      </c>
      <c r="C177" s="92">
        <v>48.262485999999996</v>
      </c>
      <c r="D177" s="91">
        <v>8.009345999999999</v>
      </c>
      <c r="E177" s="93">
        <v>2.516</v>
      </c>
      <c r="F177" s="93">
        <v>5.361</v>
      </c>
      <c r="G177" s="93"/>
      <c r="H177" s="93">
        <v>0.132346</v>
      </c>
      <c r="I177" s="50" t="e">
        <f t="shared" si="15"/>
        <v>#REF!</v>
      </c>
      <c r="J177" s="55">
        <v>659</v>
      </c>
      <c r="K177" s="49">
        <v>10</v>
      </c>
      <c r="L177" s="48">
        <f t="shared" si="16"/>
        <v>58.262485999999996</v>
      </c>
      <c r="M177" s="48">
        <v>0</v>
      </c>
      <c r="N177" s="21">
        <f t="shared" si="13"/>
        <v>10</v>
      </c>
      <c r="O177" s="45">
        <f t="shared" si="14"/>
        <v>9</v>
      </c>
      <c r="P177" s="45">
        <f t="shared" si="12"/>
        <v>1</v>
      </c>
      <c r="Q177" s="60"/>
    </row>
    <row r="178" spans="1:17" ht="27.75" customHeight="1">
      <c r="A178" s="23">
        <v>163</v>
      </c>
      <c r="B178" s="24" t="s">
        <v>187</v>
      </c>
      <c r="C178" s="92">
        <v>64.089588</v>
      </c>
      <c r="D178" s="91">
        <v>24.021838</v>
      </c>
      <c r="E178" s="93">
        <v>5.25</v>
      </c>
      <c r="F178" s="93"/>
      <c r="G178" s="93">
        <v>17.84</v>
      </c>
      <c r="H178" s="93">
        <v>0.9318379999999999</v>
      </c>
      <c r="I178" s="50" t="e">
        <f t="shared" si="15"/>
        <v>#REF!</v>
      </c>
      <c r="J178" s="55">
        <v>1459</v>
      </c>
      <c r="K178" s="49">
        <v>15</v>
      </c>
      <c r="L178" s="48">
        <f t="shared" si="16"/>
        <v>79.089588</v>
      </c>
      <c r="M178" s="48">
        <v>0</v>
      </c>
      <c r="N178" s="21">
        <f t="shared" si="13"/>
        <v>15</v>
      </c>
      <c r="O178" s="45">
        <f t="shared" si="14"/>
        <v>13.5</v>
      </c>
      <c r="P178" s="45">
        <f aca="true" t="shared" si="17" ref="P178:P241">N178-O178</f>
        <v>1.5</v>
      </c>
      <c r="Q178" s="60"/>
    </row>
    <row r="179" spans="1:17" ht="27.75" customHeight="1">
      <c r="A179" s="23">
        <v>164</v>
      </c>
      <c r="B179" s="24" t="s">
        <v>188</v>
      </c>
      <c r="C179" s="92">
        <v>50.227003</v>
      </c>
      <c r="D179" s="91">
        <v>7.964803</v>
      </c>
      <c r="E179" s="94">
        <v>0</v>
      </c>
      <c r="F179" s="94"/>
      <c r="G179" s="94">
        <v>7.5</v>
      </c>
      <c r="H179" s="94">
        <v>0.46480299999999997</v>
      </c>
      <c r="I179" s="50" t="e">
        <f t="shared" si="15"/>
        <v>#REF!</v>
      </c>
      <c r="J179" s="56">
        <v>1719</v>
      </c>
      <c r="K179" s="49">
        <v>15</v>
      </c>
      <c r="L179" s="48">
        <f t="shared" si="16"/>
        <v>65.227003</v>
      </c>
      <c r="M179" s="48">
        <v>0</v>
      </c>
      <c r="N179" s="21">
        <f t="shared" si="13"/>
        <v>15</v>
      </c>
      <c r="O179" s="45">
        <f t="shared" si="14"/>
        <v>13.5</v>
      </c>
      <c r="P179" s="45">
        <f t="shared" si="17"/>
        <v>1.5</v>
      </c>
      <c r="Q179" s="60"/>
    </row>
    <row r="180" spans="1:17" ht="27.75" customHeight="1">
      <c r="A180" s="23">
        <v>165</v>
      </c>
      <c r="B180" s="24" t="s">
        <v>189</v>
      </c>
      <c r="C180" s="92">
        <v>87.214538</v>
      </c>
      <c r="D180" s="91">
        <v>16.621339</v>
      </c>
      <c r="E180" s="93">
        <v>4.257</v>
      </c>
      <c r="F180" s="93"/>
      <c r="G180" s="93">
        <v>7</v>
      </c>
      <c r="H180" s="93">
        <v>5.364339</v>
      </c>
      <c r="I180" s="50" t="e">
        <f t="shared" si="15"/>
        <v>#REF!</v>
      </c>
      <c r="J180" s="55">
        <v>3162</v>
      </c>
      <c r="K180" s="49">
        <v>20</v>
      </c>
      <c r="L180" s="48">
        <f t="shared" si="16"/>
        <v>107.214538</v>
      </c>
      <c r="M180" s="48">
        <v>0</v>
      </c>
      <c r="N180" s="21">
        <f t="shared" si="13"/>
        <v>20</v>
      </c>
      <c r="O180" s="45">
        <f t="shared" si="14"/>
        <v>18</v>
      </c>
      <c r="P180" s="45">
        <f t="shared" si="17"/>
        <v>2</v>
      </c>
      <c r="Q180" s="60"/>
    </row>
    <row r="181" spans="1:17" ht="27.75" customHeight="1">
      <c r="A181" s="23">
        <v>166</v>
      </c>
      <c r="B181" s="24" t="s">
        <v>190</v>
      </c>
      <c r="C181" s="92">
        <v>43.299976</v>
      </c>
      <c r="D181" s="91">
        <v>18.855376</v>
      </c>
      <c r="E181" s="93">
        <v>18.695</v>
      </c>
      <c r="F181" s="93"/>
      <c r="G181" s="93">
        <v>0</v>
      </c>
      <c r="H181" s="93">
        <v>0.160376</v>
      </c>
      <c r="I181" s="50" t="e">
        <f t="shared" si="15"/>
        <v>#REF!</v>
      </c>
      <c r="J181" s="55">
        <v>2014</v>
      </c>
      <c r="K181" s="49">
        <v>15</v>
      </c>
      <c r="L181" s="48">
        <f t="shared" si="16"/>
        <v>58.299976</v>
      </c>
      <c r="M181" s="48">
        <v>0</v>
      </c>
      <c r="N181" s="21">
        <f t="shared" si="13"/>
        <v>15</v>
      </c>
      <c r="O181" s="45">
        <f t="shared" si="14"/>
        <v>13.5</v>
      </c>
      <c r="P181" s="45">
        <f t="shared" si="17"/>
        <v>1.5</v>
      </c>
      <c r="Q181" s="60"/>
    </row>
    <row r="182" spans="1:17" ht="27.75" customHeight="1">
      <c r="A182" s="23">
        <v>167</v>
      </c>
      <c r="B182" s="24" t="s">
        <v>191</v>
      </c>
      <c r="C182" s="92">
        <v>65.824484</v>
      </c>
      <c r="D182" s="91">
        <v>34.902084</v>
      </c>
      <c r="E182" s="93">
        <v>7.83</v>
      </c>
      <c r="F182" s="93">
        <v>4.788</v>
      </c>
      <c r="G182" s="93">
        <v>20</v>
      </c>
      <c r="H182" s="93">
        <v>2.284084</v>
      </c>
      <c r="I182" s="50" t="e">
        <f t="shared" si="15"/>
        <v>#REF!</v>
      </c>
      <c r="J182" s="55">
        <v>1074</v>
      </c>
      <c r="K182" s="49">
        <v>5</v>
      </c>
      <c r="L182" s="48">
        <f t="shared" si="16"/>
        <v>70.824484</v>
      </c>
      <c r="M182" s="48">
        <v>0</v>
      </c>
      <c r="N182" s="21">
        <f t="shared" si="13"/>
        <v>5</v>
      </c>
      <c r="O182" s="45">
        <f t="shared" si="14"/>
        <v>4.5</v>
      </c>
      <c r="P182" s="45">
        <f t="shared" si="17"/>
        <v>0.5</v>
      </c>
      <c r="Q182" s="60"/>
    </row>
    <row r="183" spans="1:17" ht="27.75" customHeight="1">
      <c r="A183" s="23">
        <v>168</v>
      </c>
      <c r="B183" s="24" t="s">
        <v>192</v>
      </c>
      <c r="C183" s="92">
        <v>40.262135</v>
      </c>
      <c r="D183" s="91">
        <v>2.1134049999999998</v>
      </c>
      <c r="E183" s="93">
        <v>2.0391</v>
      </c>
      <c r="F183" s="93">
        <v>0</v>
      </c>
      <c r="G183" s="93"/>
      <c r="H183" s="93">
        <v>0.074305</v>
      </c>
      <c r="I183" s="50" t="e">
        <f t="shared" si="15"/>
        <v>#REF!</v>
      </c>
      <c r="J183" s="55">
        <v>1898</v>
      </c>
      <c r="K183" s="49">
        <v>15</v>
      </c>
      <c r="L183" s="48">
        <f t="shared" si="16"/>
        <v>55.262135</v>
      </c>
      <c r="M183" s="48">
        <v>0</v>
      </c>
      <c r="N183" s="21">
        <f t="shared" si="13"/>
        <v>15</v>
      </c>
      <c r="O183" s="45">
        <f t="shared" si="14"/>
        <v>13.5</v>
      </c>
      <c r="P183" s="45">
        <f t="shared" si="17"/>
        <v>1.5</v>
      </c>
      <c r="Q183" s="60"/>
    </row>
    <row r="184" spans="1:17" ht="27.75" customHeight="1">
      <c r="A184" s="23">
        <v>169</v>
      </c>
      <c r="B184" s="24" t="s">
        <v>193</v>
      </c>
      <c r="C184" s="92">
        <v>48.295975</v>
      </c>
      <c r="D184" s="91">
        <v>9.043175</v>
      </c>
      <c r="E184" s="93">
        <v>7.13</v>
      </c>
      <c r="F184" s="93">
        <v>1.72</v>
      </c>
      <c r="G184" s="96"/>
      <c r="H184" s="93">
        <v>0.193175</v>
      </c>
      <c r="I184" s="50" t="e">
        <f t="shared" si="15"/>
        <v>#REF!</v>
      </c>
      <c r="J184" s="55">
        <v>1277</v>
      </c>
      <c r="K184" s="49">
        <v>15</v>
      </c>
      <c r="L184" s="48">
        <f t="shared" si="16"/>
        <v>63.295975</v>
      </c>
      <c r="M184" s="48">
        <v>0</v>
      </c>
      <c r="N184" s="21">
        <f t="shared" si="13"/>
        <v>15</v>
      </c>
      <c r="O184" s="45">
        <f t="shared" si="14"/>
        <v>13.5</v>
      </c>
      <c r="P184" s="45">
        <f t="shared" si="17"/>
        <v>1.5</v>
      </c>
      <c r="Q184" s="60"/>
    </row>
    <row r="185" spans="1:17" ht="27.75" customHeight="1">
      <c r="A185" s="23">
        <v>170</v>
      </c>
      <c r="B185" s="24" t="s">
        <v>194</v>
      </c>
      <c r="C185" s="92">
        <v>55.013791000000005</v>
      </c>
      <c r="D185" s="91">
        <v>18.083681</v>
      </c>
      <c r="E185" s="93">
        <v>9.216</v>
      </c>
      <c r="F185" s="93">
        <v>1.7</v>
      </c>
      <c r="G185" s="93">
        <v>6</v>
      </c>
      <c r="H185" s="93">
        <v>1.167681</v>
      </c>
      <c r="I185" s="50" t="e">
        <f t="shared" si="15"/>
        <v>#REF!</v>
      </c>
      <c r="J185" s="55">
        <v>1249</v>
      </c>
      <c r="K185" s="49">
        <v>15</v>
      </c>
      <c r="L185" s="48">
        <f t="shared" si="16"/>
        <v>70.013791</v>
      </c>
      <c r="M185" s="48">
        <v>0</v>
      </c>
      <c r="N185" s="21">
        <f t="shared" si="13"/>
        <v>15</v>
      </c>
      <c r="O185" s="45">
        <f t="shared" si="14"/>
        <v>13.5</v>
      </c>
      <c r="P185" s="45">
        <f t="shared" si="17"/>
        <v>1.5</v>
      </c>
      <c r="Q185" s="60"/>
    </row>
    <row r="186" spans="1:17" ht="27.75" customHeight="1">
      <c r="A186" s="23">
        <v>171</v>
      </c>
      <c r="B186" s="24" t="s">
        <v>195</v>
      </c>
      <c r="C186" s="92">
        <v>60.520371</v>
      </c>
      <c r="D186" s="91">
        <v>4.043401</v>
      </c>
      <c r="E186" s="93">
        <v>0</v>
      </c>
      <c r="F186" s="93">
        <v>0</v>
      </c>
      <c r="G186" s="93">
        <v>4</v>
      </c>
      <c r="H186" s="93">
        <v>0.043401</v>
      </c>
      <c r="I186" s="50" t="e">
        <f t="shared" si="15"/>
        <v>#REF!</v>
      </c>
      <c r="J186" s="55">
        <v>1803</v>
      </c>
      <c r="K186" s="49">
        <v>15</v>
      </c>
      <c r="L186" s="48">
        <f t="shared" si="16"/>
        <v>75.520371</v>
      </c>
      <c r="M186" s="48">
        <v>0</v>
      </c>
      <c r="N186" s="21">
        <f t="shared" si="13"/>
        <v>15</v>
      </c>
      <c r="O186" s="45">
        <f t="shared" si="14"/>
        <v>13.5</v>
      </c>
      <c r="P186" s="45">
        <f t="shared" si="17"/>
        <v>1.5</v>
      </c>
      <c r="Q186" s="60"/>
    </row>
    <row r="187" spans="1:17" ht="27.75" customHeight="1">
      <c r="A187" s="23">
        <v>172</v>
      </c>
      <c r="B187" s="24" t="s">
        <v>196</v>
      </c>
      <c r="C187" s="92">
        <v>288.46380899999997</v>
      </c>
      <c r="D187" s="91">
        <v>19.729329999999997</v>
      </c>
      <c r="E187" s="93">
        <v>2.8</v>
      </c>
      <c r="F187" s="93">
        <v>7.311939999999999</v>
      </c>
      <c r="G187" s="93"/>
      <c r="H187" s="93">
        <v>9.617389999999999</v>
      </c>
      <c r="I187" s="50" t="e">
        <f t="shared" si="15"/>
        <v>#REF!</v>
      </c>
      <c r="J187" s="55">
        <v>3925</v>
      </c>
      <c r="K187" s="49">
        <v>20</v>
      </c>
      <c r="L187" s="48">
        <f t="shared" si="16"/>
        <v>308.46380899999997</v>
      </c>
      <c r="M187" s="48">
        <v>0</v>
      </c>
      <c r="N187" s="21">
        <f t="shared" si="13"/>
        <v>20</v>
      </c>
      <c r="O187" s="45">
        <f t="shared" si="14"/>
        <v>18</v>
      </c>
      <c r="P187" s="45">
        <f t="shared" si="17"/>
        <v>2</v>
      </c>
      <c r="Q187" s="60"/>
    </row>
    <row r="188" spans="1:17" s="4" customFormat="1" ht="27.75" customHeight="1">
      <c r="A188" s="123" t="s">
        <v>197</v>
      </c>
      <c r="B188" s="124"/>
      <c r="C188" s="97">
        <v>11949.508600000005</v>
      </c>
      <c r="D188" s="97">
        <v>5566.143600000001</v>
      </c>
      <c r="E188" s="97">
        <v>890.2285</v>
      </c>
      <c r="F188" s="97">
        <v>1314.4997999999998</v>
      </c>
      <c r="G188" s="97">
        <v>0</v>
      </c>
      <c r="H188" s="97">
        <v>3361.415300000001</v>
      </c>
      <c r="I188" s="45" t="e">
        <f t="shared" si="15"/>
        <v>#REF!</v>
      </c>
      <c r="J188" s="46">
        <f>SUM(J189:J232)</f>
        <v>112785</v>
      </c>
      <c r="K188" s="49">
        <f>SUM(K189:K232)</f>
        <v>385</v>
      </c>
      <c r="L188" s="48">
        <f t="shared" si="16"/>
        <v>12334.508600000005</v>
      </c>
      <c r="M188" s="48">
        <f>SUM(M189:M232)</f>
        <v>0</v>
      </c>
      <c r="N188" s="21">
        <f t="shared" si="13"/>
        <v>385</v>
      </c>
      <c r="O188" s="45">
        <f t="shared" si="14"/>
        <v>346.5</v>
      </c>
      <c r="P188" s="45">
        <f t="shared" si="17"/>
        <v>38.5</v>
      </c>
      <c r="Q188" s="60"/>
    </row>
    <row r="189" spans="1:17" ht="27.75" customHeight="1">
      <c r="A189" s="23">
        <v>173</v>
      </c>
      <c r="B189" s="62" t="s">
        <v>198</v>
      </c>
      <c r="C189" s="98">
        <v>135.81</v>
      </c>
      <c r="D189" s="99">
        <v>49.31</v>
      </c>
      <c r="E189" s="26">
        <v>7.27</v>
      </c>
      <c r="F189" s="26">
        <v>16.78</v>
      </c>
      <c r="G189" s="26"/>
      <c r="H189" s="26">
        <v>25.26</v>
      </c>
      <c r="I189" s="50" t="e">
        <f t="shared" si="15"/>
        <v>#REF!</v>
      </c>
      <c r="J189" s="55">
        <v>1820</v>
      </c>
      <c r="K189" s="49">
        <v>5</v>
      </c>
      <c r="L189" s="48">
        <f t="shared" si="16"/>
        <v>140.81</v>
      </c>
      <c r="M189" s="48">
        <v>0</v>
      </c>
      <c r="N189" s="21">
        <f t="shared" si="13"/>
        <v>5</v>
      </c>
      <c r="O189" s="45">
        <f t="shared" si="14"/>
        <v>4.5</v>
      </c>
      <c r="P189" s="45">
        <f t="shared" si="17"/>
        <v>0.5</v>
      </c>
      <c r="Q189" s="60"/>
    </row>
    <row r="190" spans="1:17" ht="27.75" customHeight="1">
      <c r="A190" s="23">
        <v>174</v>
      </c>
      <c r="B190" s="62" t="s">
        <v>124</v>
      </c>
      <c r="C190" s="98">
        <v>80.85</v>
      </c>
      <c r="D190" s="99">
        <v>47.28</v>
      </c>
      <c r="E190" s="100">
        <v>12.6</v>
      </c>
      <c r="F190" s="100">
        <v>7.86</v>
      </c>
      <c r="G190" s="100"/>
      <c r="H190" s="100">
        <v>26.82</v>
      </c>
      <c r="I190" s="50" t="e">
        <f t="shared" si="15"/>
        <v>#REF!</v>
      </c>
      <c r="J190" s="55">
        <v>2372</v>
      </c>
      <c r="K190" s="49">
        <v>5</v>
      </c>
      <c r="L190" s="48">
        <f t="shared" si="16"/>
        <v>85.85</v>
      </c>
      <c r="M190" s="48">
        <v>0</v>
      </c>
      <c r="N190" s="21">
        <f t="shared" si="13"/>
        <v>5</v>
      </c>
      <c r="O190" s="45">
        <f t="shared" si="14"/>
        <v>4.5</v>
      </c>
      <c r="P190" s="45">
        <f t="shared" si="17"/>
        <v>0.5</v>
      </c>
      <c r="Q190" s="60"/>
    </row>
    <row r="191" spans="1:17" ht="27.75" customHeight="1">
      <c r="A191" s="23">
        <v>175</v>
      </c>
      <c r="B191" s="62" t="s">
        <v>199</v>
      </c>
      <c r="C191" s="98">
        <v>100.72</v>
      </c>
      <c r="D191" s="99">
        <v>4.92</v>
      </c>
      <c r="E191" s="100">
        <v>4.4</v>
      </c>
      <c r="F191" s="100"/>
      <c r="G191" s="100"/>
      <c r="H191" s="100">
        <v>0.52</v>
      </c>
      <c r="I191" s="50" t="e">
        <f t="shared" si="15"/>
        <v>#REF!</v>
      </c>
      <c r="J191" s="55">
        <v>1548</v>
      </c>
      <c r="K191" s="49">
        <v>15</v>
      </c>
      <c r="L191" s="48">
        <f t="shared" si="16"/>
        <v>115.72</v>
      </c>
      <c r="M191" s="48">
        <v>0</v>
      </c>
      <c r="N191" s="21">
        <f t="shared" si="13"/>
        <v>15</v>
      </c>
      <c r="O191" s="45">
        <f t="shared" si="14"/>
        <v>13.5</v>
      </c>
      <c r="P191" s="45">
        <f t="shared" si="17"/>
        <v>1.5</v>
      </c>
      <c r="Q191" s="60"/>
    </row>
    <row r="192" spans="1:17" ht="27.75" customHeight="1">
      <c r="A192" s="23">
        <v>176</v>
      </c>
      <c r="B192" s="62" t="s">
        <v>200</v>
      </c>
      <c r="C192" s="98">
        <v>223.82</v>
      </c>
      <c r="D192" s="99">
        <v>176.02</v>
      </c>
      <c r="E192" s="100">
        <v>3.53</v>
      </c>
      <c r="F192" s="100">
        <v>148.77</v>
      </c>
      <c r="G192" s="100"/>
      <c r="H192" s="100">
        <v>23.72</v>
      </c>
      <c r="I192" s="50" t="e">
        <f t="shared" si="15"/>
        <v>#REF!</v>
      </c>
      <c r="J192" s="55">
        <v>1023</v>
      </c>
      <c r="K192" s="49">
        <v>5</v>
      </c>
      <c r="L192" s="48">
        <f t="shared" si="16"/>
        <v>228.82</v>
      </c>
      <c r="M192" s="48">
        <v>0</v>
      </c>
      <c r="N192" s="21">
        <f t="shared" si="13"/>
        <v>5</v>
      </c>
      <c r="O192" s="45">
        <f t="shared" si="14"/>
        <v>4.5</v>
      </c>
      <c r="P192" s="45">
        <f t="shared" si="17"/>
        <v>0.5</v>
      </c>
      <c r="Q192" s="60"/>
    </row>
    <row r="193" spans="1:17" ht="27.75" customHeight="1">
      <c r="A193" s="23">
        <v>177</v>
      </c>
      <c r="B193" s="62" t="s">
        <v>201</v>
      </c>
      <c r="C193" s="98">
        <v>114.76</v>
      </c>
      <c r="D193" s="99">
        <v>2.13</v>
      </c>
      <c r="E193" s="100"/>
      <c r="F193" s="100"/>
      <c r="G193" s="100"/>
      <c r="H193" s="100">
        <v>2.13</v>
      </c>
      <c r="I193" s="50" t="e">
        <f t="shared" si="15"/>
        <v>#REF!</v>
      </c>
      <c r="J193" s="55">
        <v>1999</v>
      </c>
      <c r="K193" s="49">
        <v>15</v>
      </c>
      <c r="L193" s="48">
        <f t="shared" si="16"/>
        <v>129.76</v>
      </c>
      <c r="M193" s="48">
        <v>0</v>
      </c>
      <c r="N193" s="21">
        <f t="shared" si="13"/>
        <v>15</v>
      </c>
      <c r="O193" s="45">
        <f t="shared" si="14"/>
        <v>13.5</v>
      </c>
      <c r="P193" s="45">
        <f t="shared" si="17"/>
        <v>1.5</v>
      </c>
      <c r="Q193" s="60"/>
    </row>
    <row r="194" spans="1:17" ht="27.75" customHeight="1">
      <c r="A194" s="23">
        <v>178</v>
      </c>
      <c r="B194" s="62" t="s">
        <v>101</v>
      </c>
      <c r="C194" s="98">
        <v>330.07</v>
      </c>
      <c r="D194" s="99">
        <v>192.7</v>
      </c>
      <c r="E194" s="100">
        <v>0.54</v>
      </c>
      <c r="F194" s="100">
        <v>14.44</v>
      </c>
      <c r="G194" s="100"/>
      <c r="H194" s="100">
        <v>177.72</v>
      </c>
      <c r="I194" s="50" t="e">
        <f t="shared" si="15"/>
        <v>#REF!</v>
      </c>
      <c r="J194" s="55">
        <v>1385</v>
      </c>
      <c r="K194" s="49">
        <v>5</v>
      </c>
      <c r="L194" s="48">
        <f t="shared" si="16"/>
        <v>335.07</v>
      </c>
      <c r="M194" s="48">
        <v>0</v>
      </c>
      <c r="N194" s="21">
        <f t="shared" si="13"/>
        <v>5</v>
      </c>
      <c r="O194" s="45">
        <f t="shared" si="14"/>
        <v>4.5</v>
      </c>
      <c r="P194" s="45">
        <f t="shared" si="17"/>
        <v>0.5</v>
      </c>
      <c r="Q194" s="60"/>
    </row>
    <row r="195" spans="1:17" ht="27.75" customHeight="1">
      <c r="A195" s="23">
        <v>179</v>
      </c>
      <c r="B195" s="62" t="s">
        <v>202</v>
      </c>
      <c r="C195" s="98">
        <v>130.75</v>
      </c>
      <c r="D195" s="99">
        <v>16.650000000000002</v>
      </c>
      <c r="E195" s="100">
        <v>15.8</v>
      </c>
      <c r="F195" s="100"/>
      <c r="G195" s="100"/>
      <c r="H195" s="100">
        <v>0.85</v>
      </c>
      <c r="I195" s="50" t="e">
        <f t="shared" si="15"/>
        <v>#REF!</v>
      </c>
      <c r="J195" s="55">
        <v>2945</v>
      </c>
      <c r="K195" s="49">
        <v>15</v>
      </c>
      <c r="L195" s="48">
        <f t="shared" si="16"/>
        <v>145.75</v>
      </c>
      <c r="M195" s="48">
        <v>0</v>
      </c>
      <c r="N195" s="21">
        <f t="shared" si="13"/>
        <v>15</v>
      </c>
      <c r="O195" s="45">
        <f t="shared" si="14"/>
        <v>13.5</v>
      </c>
      <c r="P195" s="45">
        <f t="shared" si="17"/>
        <v>1.5</v>
      </c>
      <c r="Q195" s="60"/>
    </row>
    <row r="196" spans="1:17" ht="27.75" customHeight="1">
      <c r="A196" s="23">
        <v>180</v>
      </c>
      <c r="B196" s="62" t="s">
        <v>203</v>
      </c>
      <c r="C196" s="98">
        <v>154.66</v>
      </c>
      <c r="D196" s="99">
        <v>66.25</v>
      </c>
      <c r="E196" s="100">
        <v>29.42</v>
      </c>
      <c r="F196" s="100">
        <v>18.61</v>
      </c>
      <c r="G196" s="100"/>
      <c r="H196" s="100">
        <v>18.22</v>
      </c>
      <c r="I196" s="50" t="e">
        <f t="shared" si="15"/>
        <v>#REF!</v>
      </c>
      <c r="J196" s="55">
        <v>2120</v>
      </c>
      <c r="K196" s="49">
        <v>5</v>
      </c>
      <c r="L196" s="48">
        <f t="shared" si="16"/>
        <v>159.66</v>
      </c>
      <c r="M196" s="48">
        <v>0</v>
      </c>
      <c r="N196" s="21">
        <f t="shared" si="13"/>
        <v>5</v>
      </c>
      <c r="O196" s="45">
        <f t="shared" si="14"/>
        <v>4.5</v>
      </c>
      <c r="P196" s="45">
        <f t="shared" si="17"/>
        <v>0.5</v>
      </c>
      <c r="Q196" s="60"/>
    </row>
    <row r="197" spans="1:17" ht="27.75" customHeight="1">
      <c r="A197" s="23">
        <v>181</v>
      </c>
      <c r="B197" s="62" t="s">
        <v>204</v>
      </c>
      <c r="C197" s="98">
        <v>149</v>
      </c>
      <c r="D197" s="99">
        <v>84.62</v>
      </c>
      <c r="E197" s="100">
        <v>18</v>
      </c>
      <c r="F197" s="100">
        <v>43.08</v>
      </c>
      <c r="G197" s="100"/>
      <c r="H197" s="100">
        <v>23.54</v>
      </c>
      <c r="I197" s="50" t="e">
        <f t="shared" si="15"/>
        <v>#REF!</v>
      </c>
      <c r="J197" s="55">
        <v>2700</v>
      </c>
      <c r="K197" s="49">
        <v>5</v>
      </c>
      <c r="L197" s="48">
        <f t="shared" si="16"/>
        <v>154</v>
      </c>
      <c r="M197" s="48">
        <v>0</v>
      </c>
      <c r="N197" s="21">
        <f t="shared" si="13"/>
        <v>5</v>
      </c>
      <c r="O197" s="45">
        <f t="shared" si="14"/>
        <v>4.5</v>
      </c>
      <c r="P197" s="45">
        <f t="shared" si="17"/>
        <v>0.5</v>
      </c>
      <c r="Q197" s="60"/>
    </row>
    <row r="198" spans="1:17" ht="27.75" customHeight="1">
      <c r="A198" s="23">
        <v>182</v>
      </c>
      <c r="B198" s="62" t="s">
        <v>205</v>
      </c>
      <c r="C198" s="98">
        <v>316.71</v>
      </c>
      <c r="D198" s="99">
        <v>107.42</v>
      </c>
      <c r="E198" s="100"/>
      <c r="F198" s="100"/>
      <c r="G198" s="100"/>
      <c r="H198" s="100">
        <v>107.42</v>
      </c>
      <c r="I198" s="50" t="e">
        <f t="shared" si="15"/>
        <v>#REF!</v>
      </c>
      <c r="J198" s="55">
        <v>3751</v>
      </c>
      <c r="K198" s="49">
        <v>5</v>
      </c>
      <c r="L198" s="48">
        <f t="shared" si="16"/>
        <v>321.71</v>
      </c>
      <c r="M198" s="48">
        <v>0</v>
      </c>
      <c r="N198" s="21">
        <f t="shared" si="13"/>
        <v>5</v>
      </c>
      <c r="O198" s="45">
        <f t="shared" si="14"/>
        <v>4.5</v>
      </c>
      <c r="P198" s="45">
        <f t="shared" si="17"/>
        <v>0.5</v>
      </c>
      <c r="Q198" s="60"/>
    </row>
    <row r="199" spans="1:17" ht="27.75" customHeight="1">
      <c r="A199" s="23">
        <v>183</v>
      </c>
      <c r="B199" s="62" t="s">
        <v>206</v>
      </c>
      <c r="C199" s="98">
        <v>138.97</v>
      </c>
      <c r="D199" s="99">
        <v>23.83</v>
      </c>
      <c r="E199" s="100">
        <v>4.88</v>
      </c>
      <c r="F199" s="100">
        <v>0.51</v>
      </c>
      <c r="G199" s="100"/>
      <c r="H199" s="100">
        <v>18.44</v>
      </c>
      <c r="I199" s="50" t="e">
        <f t="shared" si="15"/>
        <v>#REF!</v>
      </c>
      <c r="J199" s="55">
        <v>939</v>
      </c>
      <c r="K199" s="49">
        <v>10</v>
      </c>
      <c r="L199" s="48">
        <f t="shared" si="16"/>
        <v>148.97</v>
      </c>
      <c r="M199" s="48">
        <v>0</v>
      </c>
      <c r="N199" s="21">
        <f t="shared" si="13"/>
        <v>10</v>
      </c>
      <c r="O199" s="45">
        <f t="shared" si="14"/>
        <v>9</v>
      </c>
      <c r="P199" s="45">
        <f t="shared" si="17"/>
        <v>1</v>
      </c>
      <c r="Q199" s="60"/>
    </row>
    <row r="200" spans="1:17" ht="27.75" customHeight="1">
      <c r="A200" s="23">
        <v>184</v>
      </c>
      <c r="B200" s="62" t="s">
        <v>207</v>
      </c>
      <c r="C200" s="98">
        <v>230.65</v>
      </c>
      <c r="D200" s="99">
        <v>140.19</v>
      </c>
      <c r="E200" s="100">
        <v>13.69</v>
      </c>
      <c r="F200" s="100">
        <v>125.52</v>
      </c>
      <c r="G200" s="100"/>
      <c r="H200" s="100">
        <v>0.98</v>
      </c>
      <c r="I200" s="50" t="e">
        <f t="shared" si="15"/>
        <v>#REF!</v>
      </c>
      <c r="J200" s="55">
        <v>2010</v>
      </c>
      <c r="K200" s="49">
        <v>5</v>
      </c>
      <c r="L200" s="48">
        <f t="shared" si="16"/>
        <v>235.65</v>
      </c>
      <c r="M200" s="48">
        <v>0</v>
      </c>
      <c r="N200" s="21">
        <f t="shared" si="13"/>
        <v>5</v>
      </c>
      <c r="O200" s="45">
        <f t="shared" si="14"/>
        <v>4.5</v>
      </c>
      <c r="P200" s="45">
        <f t="shared" si="17"/>
        <v>0.5</v>
      </c>
      <c r="Q200" s="60"/>
    </row>
    <row r="201" spans="1:17" ht="27.75" customHeight="1">
      <c r="A201" s="23">
        <v>185</v>
      </c>
      <c r="B201" s="62" t="s">
        <v>208</v>
      </c>
      <c r="C201" s="98">
        <v>127.39</v>
      </c>
      <c r="D201" s="99">
        <v>53.330000000000005</v>
      </c>
      <c r="E201" s="100">
        <v>28.8</v>
      </c>
      <c r="F201" s="100">
        <v>21.01</v>
      </c>
      <c r="G201" s="100"/>
      <c r="H201" s="100">
        <v>3.52</v>
      </c>
      <c r="I201" s="50" t="e">
        <f t="shared" si="15"/>
        <v>#REF!</v>
      </c>
      <c r="J201" s="55">
        <v>1799</v>
      </c>
      <c r="K201" s="49">
        <v>5</v>
      </c>
      <c r="L201" s="48">
        <f t="shared" si="16"/>
        <v>132.39</v>
      </c>
      <c r="M201" s="48">
        <v>0</v>
      </c>
      <c r="N201" s="21">
        <f aca="true" t="shared" si="18" ref="N201:N264">K201+M201</f>
        <v>5</v>
      </c>
      <c r="O201" s="45">
        <f aca="true" t="shared" si="19" ref="O201:O264">N201*0.9</f>
        <v>4.5</v>
      </c>
      <c r="P201" s="45">
        <f t="shared" si="17"/>
        <v>0.5</v>
      </c>
      <c r="Q201" s="60"/>
    </row>
    <row r="202" spans="1:17" ht="27.75" customHeight="1">
      <c r="A202" s="23">
        <v>186</v>
      </c>
      <c r="B202" s="62" t="s">
        <v>209</v>
      </c>
      <c r="C202" s="98">
        <v>237.08</v>
      </c>
      <c r="D202" s="99">
        <v>153.66</v>
      </c>
      <c r="E202" s="100">
        <v>3.56</v>
      </c>
      <c r="F202" s="100">
        <v>146.13</v>
      </c>
      <c r="G202" s="100"/>
      <c r="H202" s="100">
        <v>3.97</v>
      </c>
      <c r="I202" s="50" t="e">
        <f aca="true" t="shared" si="20" ref="I202:I265">D202+#REF!</f>
        <v>#REF!</v>
      </c>
      <c r="J202" s="55">
        <v>1420</v>
      </c>
      <c r="K202" s="49">
        <v>5</v>
      </c>
      <c r="L202" s="48">
        <f t="shared" si="16"/>
        <v>242.08</v>
      </c>
      <c r="M202" s="48">
        <v>0</v>
      </c>
      <c r="N202" s="21">
        <f t="shared" si="18"/>
        <v>5</v>
      </c>
      <c r="O202" s="45">
        <f t="shared" si="19"/>
        <v>4.5</v>
      </c>
      <c r="P202" s="45">
        <f t="shared" si="17"/>
        <v>0.5</v>
      </c>
      <c r="Q202" s="60"/>
    </row>
    <row r="203" spans="1:17" ht="27.75" customHeight="1">
      <c r="A203" s="23">
        <v>187</v>
      </c>
      <c r="B203" s="62" t="s">
        <v>210</v>
      </c>
      <c r="C203" s="98">
        <v>82.65</v>
      </c>
      <c r="D203" s="99">
        <v>36.61</v>
      </c>
      <c r="E203" s="100">
        <v>3</v>
      </c>
      <c r="F203" s="100">
        <v>3.48</v>
      </c>
      <c r="G203" s="100"/>
      <c r="H203" s="100">
        <v>30.13</v>
      </c>
      <c r="I203" s="50" t="e">
        <f t="shared" si="20"/>
        <v>#REF!</v>
      </c>
      <c r="J203" s="55">
        <v>1967</v>
      </c>
      <c r="K203" s="49">
        <v>5</v>
      </c>
      <c r="L203" s="48">
        <f aca="true" t="shared" si="21" ref="L203:L266">SUM(C203,K203)</f>
        <v>87.65</v>
      </c>
      <c r="M203" s="48">
        <v>0</v>
      </c>
      <c r="N203" s="21">
        <f t="shared" si="18"/>
        <v>5</v>
      </c>
      <c r="O203" s="45">
        <f t="shared" si="19"/>
        <v>4.5</v>
      </c>
      <c r="P203" s="45">
        <f t="shared" si="17"/>
        <v>0.5</v>
      </c>
      <c r="Q203" s="60"/>
    </row>
    <row r="204" spans="1:17" ht="27.75" customHeight="1">
      <c r="A204" s="23">
        <v>188</v>
      </c>
      <c r="B204" s="62" t="s">
        <v>211</v>
      </c>
      <c r="C204" s="98">
        <v>2181.4755</v>
      </c>
      <c r="D204" s="99">
        <v>331.8396</v>
      </c>
      <c r="E204" s="100">
        <v>245.1412</v>
      </c>
      <c r="F204" s="100">
        <v>0.1608</v>
      </c>
      <c r="G204" s="100"/>
      <c r="H204" s="100">
        <v>86.5376</v>
      </c>
      <c r="I204" s="50" t="e">
        <f t="shared" si="20"/>
        <v>#REF!</v>
      </c>
      <c r="J204" s="55">
        <v>10919</v>
      </c>
      <c r="K204" s="49">
        <v>5</v>
      </c>
      <c r="L204" s="48">
        <f t="shared" si="21"/>
        <v>2186.4755</v>
      </c>
      <c r="M204" s="48">
        <v>0</v>
      </c>
      <c r="N204" s="21">
        <f t="shared" si="18"/>
        <v>5</v>
      </c>
      <c r="O204" s="45">
        <f t="shared" si="19"/>
        <v>4.5</v>
      </c>
      <c r="P204" s="45">
        <f t="shared" si="17"/>
        <v>0.5</v>
      </c>
      <c r="Q204" s="60"/>
    </row>
    <row r="205" spans="1:17" ht="27.75" customHeight="1">
      <c r="A205" s="23">
        <v>189</v>
      </c>
      <c r="B205" s="62" t="s">
        <v>212</v>
      </c>
      <c r="C205" s="98">
        <v>1443.7011</v>
      </c>
      <c r="D205" s="99">
        <v>1178.8492999999999</v>
      </c>
      <c r="E205" s="100">
        <v>291.6645</v>
      </c>
      <c r="F205" s="100">
        <v>406.0271</v>
      </c>
      <c r="G205" s="100"/>
      <c r="H205" s="100">
        <v>481.1577</v>
      </c>
      <c r="I205" s="50" t="e">
        <f t="shared" si="20"/>
        <v>#REF!</v>
      </c>
      <c r="J205" s="55">
        <v>2476</v>
      </c>
      <c r="K205" s="49">
        <v>5</v>
      </c>
      <c r="L205" s="48">
        <f t="shared" si="21"/>
        <v>1448.7011</v>
      </c>
      <c r="M205" s="48">
        <v>0</v>
      </c>
      <c r="N205" s="21">
        <f t="shared" si="18"/>
        <v>5</v>
      </c>
      <c r="O205" s="45">
        <f t="shared" si="19"/>
        <v>4.5</v>
      </c>
      <c r="P205" s="45">
        <f t="shared" si="17"/>
        <v>0.5</v>
      </c>
      <c r="Q205" s="60"/>
    </row>
    <row r="206" spans="1:17" ht="27.75" customHeight="1">
      <c r="A206" s="23">
        <v>190</v>
      </c>
      <c r="B206" s="62" t="s">
        <v>213</v>
      </c>
      <c r="C206" s="98">
        <v>301.0862</v>
      </c>
      <c r="D206" s="99">
        <v>81.0623</v>
      </c>
      <c r="E206" s="100">
        <v>30.402</v>
      </c>
      <c r="F206" s="100">
        <v>5.9019</v>
      </c>
      <c r="G206" s="100"/>
      <c r="H206" s="100">
        <v>44.7584</v>
      </c>
      <c r="I206" s="50" t="e">
        <f t="shared" si="20"/>
        <v>#REF!</v>
      </c>
      <c r="J206" s="55">
        <v>1639</v>
      </c>
      <c r="K206" s="49">
        <v>5</v>
      </c>
      <c r="L206" s="48">
        <f t="shared" si="21"/>
        <v>306.0862</v>
      </c>
      <c r="M206" s="48">
        <v>0</v>
      </c>
      <c r="N206" s="21">
        <f t="shared" si="18"/>
        <v>5</v>
      </c>
      <c r="O206" s="45">
        <f t="shared" si="19"/>
        <v>4.5</v>
      </c>
      <c r="P206" s="45">
        <f t="shared" si="17"/>
        <v>0.5</v>
      </c>
      <c r="Q206" s="60"/>
    </row>
    <row r="207" spans="1:17" ht="27.75" customHeight="1">
      <c r="A207" s="23">
        <v>191</v>
      </c>
      <c r="B207" s="62" t="s">
        <v>214</v>
      </c>
      <c r="C207" s="98">
        <v>176.2358</v>
      </c>
      <c r="D207" s="99">
        <v>39.7324</v>
      </c>
      <c r="E207" s="101">
        <v>37.1108</v>
      </c>
      <c r="F207" s="101">
        <v>1.1</v>
      </c>
      <c r="G207" s="101"/>
      <c r="H207" s="101">
        <v>1.5216</v>
      </c>
      <c r="I207" s="50" t="e">
        <f t="shared" si="20"/>
        <v>#REF!</v>
      </c>
      <c r="J207" s="55">
        <v>3065</v>
      </c>
      <c r="K207" s="49">
        <v>5</v>
      </c>
      <c r="L207" s="48">
        <f t="shared" si="21"/>
        <v>181.2358</v>
      </c>
      <c r="M207" s="48">
        <v>0</v>
      </c>
      <c r="N207" s="21">
        <f t="shared" si="18"/>
        <v>5</v>
      </c>
      <c r="O207" s="45">
        <f t="shared" si="19"/>
        <v>4.5</v>
      </c>
      <c r="P207" s="45">
        <f t="shared" si="17"/>
        <v>0.5</v>
      </c>
      <c r="Q207" s="60"/>
    </row>
    <row r="208" spans="1:17" ht="27.75" customHeight="1">
      <c r="A208" s="23">
        <v>192</v>
      </c>
      <c r="B208" s="62" t="s">
        <v>215</v>
      </c>
      <c r="C208" s="98">
        <v>131.66</v>
      </c>
      <c r="D208" s="99">
        <v>34.91</v>
      </c>
      <c r="E208" s="101">
        <v>0</v>
      </c>
      <c r="F208" s="101">
        <v>0</v>
      </c>
      <c r="G208" s="101"/>
      <c r="H208" s="101">
        <v>34.91</v>
      </c>
      <c r="I208" s="50" t="e">
        <f t="shared" si="20"/>
        <v>#REF!</v>
      </c>
      <c r="J208" s="55">
        <v>3149</v>
      </c>
      <c r="K208" s="49">
        <v>5</v>
      </c>
      <c r="L208" s="48">
        <f t="shared" si="21"/>
        <v>136.66</v>
      </c>
      <c r="M208" s="48">
        <v>0</v>
      </c>
      <c r="N208" s="21">
        <f t="shared" si="18"/>
        <v>5</v>
      </c>
      <c r="O208" s="45">
        <f t="shared" si="19"/>
        <v>4.5</v>
      </c>
      <c r="P208" s="45">
        <f t="shared" si="17"/>
        <v>0.5</v>
      </c>
      <c r="Q208" s="60"/>
    </row>
    <row r="209" spans="1:17" ht="27.75" customHeight="1">
      <c r="A209" s="23">
        <v>193</v>
      </c>
      <c r="B209" s="62" t="s">
        <v>216</v>
      </c>
      <c r="C209" s="98">
        <v>315.73</v>
      </c>
      <c r="D209" s="99">
        <v>268.37</v>
      </c>
      <c r="E209" s="101">
        <v>27.14</v>
      </c>
      <c r="F209" s="101">
        <v>155.96</v>
      </c>
      <c r="G209" s="101"/>
      <c r="H209" s="101">
        <v>85.27</v>
      </c>
      <c r="I209" s="50" t="e">
        <f t="shared" si="20"/>
        <v>#REF!</v>
      </c>
      <c r="J209" s="55">
        <v>3138</v>
      </c>
      <c r="K209" s="49">
        <v>5</v>
      </c>
      <c r="L209" s="48">
        <f t="shared" si="21"/>
        <v>320.73</v>
      </c>
      <c r="M209" s="48">
        <v>0</v>
      </c>
      <c r="N209" s="21">
        <f t="shared" si="18"/>
        <v>5</v>
      </c>
      <c r="O209" s="45">
        <f t="shared" si="19"/>
        <v>4.5</v>
      </c>
      <c r="P209" s="45">
        <f t="shared" si="17"/>
        <v>0.5</v>
      </c>
      <c r="Q209" s="60"/>
    </row>
    <row r="210" spans="1:17" ht="27.75" customHeight="1">
      <c r="A210" s="23">
        <v>194</v>
      </c>
      <c r="B210" s="62" t="s">
        <v>217</v>
      </c>
      <c r="C210" s="98">
        <v>99.81</v>
      </c>
      <c r="D210" s="99">
        <v>16.55</v>
      </c>
      <c r="E210" s="101">
        <v>6.24</v>
      </c>
      <c r="F210" s="101">
        <v>5.65</v>
      </c>
      <c r="G210" s="101"/>
      <c r="H210" s="101">
        <v>4.66</v>
      </c>
      <c r="I210" s="50" t="e">
        <f t="shared" si="20"/>
        <v>#REF!</v>
      </c>
      <c r="J210" s="55">
        <v>615</v>
      </c>
      <c r="K210" s="49">
        <v>10</v>
      </c>
      <c r="L210" s="48">
        <f t="shared" si="21"/>
        <v>109.81</v>
      </c>
      <c r="M210" s="48">
        <v>0</v>
      </c>
      <c r="N210" s="21">
        <f t="shared" si="18"/>
        <v>10</v>
      </c>
      <c r="O210" s="45">
        <f t="shared" si="19"/>
        <v>9</v>
      </c>
      <c r="P210" s="45">
        <f t="shared" si="17"/>
        <v>1</v>
      </c>
      <c r="Q210" s="60"/>
    </row>
    <row r="211" spans="1:17" ht="27.75" customHeight="1">
      <c r="A211" s="23">
        <v>195</v>
      </c>
      <c r="B211" s="62" t="s">
        <v>218</v>
      </c>
      <c r="C211" s="98">
        <v>143.22</v>
      </c>
      <c r="D211" s="99">
        <v>109.32</v>
      </c>
      <c r="E211" s="100">
        <v>1.43</v>
      </c>
      <c r="F211" s="100">
        <v>57.51</v>
      </c>
      <c r="G211" s="100"/>
      <c r="H211" s="100">
        <v>50.38</v>
      </c>
      <c r="I211" s="50" t="e">
        <f t="shared" si="20"/>
        <v>#REF!</v>
      </c>
      <c r="J211" s="55">
        <v>599</v>
      </c>
      <c r="K211" s="49">
        <v>5</v>
      </c>
      <c r="L211" s="48">
        <f t="shared" si="21"/>
        <v>148.22</v>
      </c>
      <c r="M211" s="48">
        <v>0</v>
      </c>
      <c r="N211" s="21">
        <f t="shared" si="18"/>
        <v>5</v>
      </c>
      <c r="O211" s="45">
        <f t="shared" si="19"/>
        <v>4.5</v>
      </c>
      <c r="P211" s="45">
        <f t="shared" si="17"/>
        <v>0.5</v>
      </c>
      <c r="Q211" s="60"/>
    </row>
    <row r="212" spans="1:17" ht="27.75" customHeight="1">
      <c r="A212" s="23">
        <v>196</v>
      </c>
      <c r="B212" s="62" t="s">
        <v>219</v>
      </c>
      <c r="C212" s="98">
        <v>144.39</v>
      </c>
      <c r="D212" s="99">
        <v>53.93000000000001</v>
      </c>
      <c r="E212" s="101">
        <v>9.89</v>
      </c>
      <c r="F212" s="101">
        <v>25.6</v>
      </c>
      <c r="G212" s="101"/>
      <c r="H212" s="101">
        <v>18.44</v>
      </c>
      <c r="I212" s="50" t="e">
        <f t="shared" si="20"/>
        <v>#REF!</v>
      </c>
      <c r="J212" s="55">
        <v>795</v>
      </c>
      <c r="K212" s="49">
        <v>5</v>
      </c>
      <c r="L212" s="48">
        <f t="shared" si="21"/>
        <v>149.39</v>
      </c>
      <c r="M212" s="48">
        <v>0</v>
      </c>
      <c r="N212" s="21">
        <f t="shared" si="18"/>
        <v>5</v>
      </c>
      <c r="O212" s="45">
        <f t="shared" si="19"/>
        <v>4.5</v>
      </c>
      <c r="P212" s="45">
        <f t="shared" si="17"/>
        <v>0.5</v>
      </c>
      <c r="Q212" s="60"/>
    </row>
    <row r="213" spans="1:17" ht="27.75" customHeight="1">
      <c r="A213" s="23">
        <v>197</v>
      </c>
      <c r="B213" s="62" t="s">
        <v>220</v>
      </c>
      <c r="C213" s="98">
        <v>66.67</v>
      </c>
      <c r="D213" s="99">
        <v>13.349999999999998</v>
      </c>
      <c r="E213" s="101">
        <v>2.63</v>
      </c>
      <c r="F213" s="101">
        <v>9.52</v>
      </c>
      <c r="G213" s="101"/>
      <c r="H213" s="101">
        <v>1.2</v>
      </c>
      <c r="I213" s="50" t="e">
        <f t="shared" si="20"/>
        <v>#REF!</v>
      </c>
      <c r="J213" s="55">
        <v>594</v>
      </c>
      <c r="K213" s="49">
        <v>10</v>
      </c>
      <c r="L213" s="48">
        <f t="shared" si="21"/>
        <v>76.67</v>
      </c>
      <c r="M213" s="48">
        <v>0</v>
      </c>
      <c r="N213" s="21">
        <f t="shared" si="18"/>
        <v>10</v>
      </c>
      <c r="O213" s="45">
        <f t="shared" si="19"/>
        <v>9</v>
      </c>
      <c r="P213" s="45">
        <f t="shared" si="17"/>
        <v>1</v>
      </c>
      <c r="Q213" s="60"/>
    </row>
    <row r="214" spans="1:17" ht="27.75" customHeight="1">
      <c r="A214" s="23">
        <v>198</v>
      </c>
      <c r="B214" s="62" t="s">
        <v>221</v>
      </c>
      <c r="C214" s="98">
        <v>395.13</v>
      </c>
      <c r="D214" s="99">
        <v>279.44</v>
      </c>
      <c r="E214" s="101">
        <v>24.62</v>
      </c>
      <c r="F214" s="101">
        <v>19.04</v>
      </c>
      <c r="G214" s="101"/>
      <c r="H214" s="101">
        <v>235.78</v>
      </c>
      <c r="I214" s="50" t="e">
        <f t="shared" si="20"/>
        <v>#REF!</v>
      </c>
      <c r="J214" s="55">
        <v>1515</v>
      </c>
      <c r="K214" s="49">
        <v>5</v>
      </c>
      <c r="L214" s="48">
        <f t="shared" si="21"/>
        <v>400.13</v>
      </c>
      <c r="M214" s="48">
        <v>0</v>
      </c>
      <c r="N214" s="21">
        <f t="shared" si="18"/>
        <v>5</v>
      </c>
      <c r="O214" s="45">
        <f t="shared" si="19"/>
        <v>4.5</v>
      </c>
      <c r="P214" s="45">
        <f t="shared" si="17"/>
        <v>0.5</v>
      </c>
      <c r="Q214" s="60"/>
    </row>
    <row r="215" spans="1:17" ht="27.75" customHeight="1">
      <c r="A215" s="23">
        <v>199</v>
      </c>
      <c r="B215" s="62" t="s">
        <v>222</v>
      </c>
      <c r="C215" s="98">
        <v>56.96</v>
      </c>
      <c r="D215" s="99">
        <v>3.25</v>
      </c>
      <c r="E215" s="101">
        <v>0.78</v>
      </c>
      <c r="F215" s="101">
        <v>1.5</v>
      </c>
      <c r="G215" s="101"/>
      <c r="H215" s="101">
        <v>0.97</v>
      </c>
      <c r="I215" s="50" t="e">
        <f t="shared" si="20"/>
        <v>#REF!</v>
      </c>
      <c r="J215" s="55">
        <v>1080</v>
      </c>
      <c r="K215" s="49">
        <v>10</v>
      </c>
      <c r="L215" s="48">
        <f t="shared" si="21"/>
        <v>66.96000000000001</v>
      </c>
      <c r="M215" s="48">
        <v>0</v>
      </c>
      <c r="N215" s="21">
        <f t="shared" si="18"/>
        <v>10</v>
      </c>
      <c r="O215" s="45">
        <f t="shared" si="19"/>
        <v>9</v>
      </c>
      <c r="P215" s="45">
        <f t="shared" si="17"/>
        <v>1</v>
      </c>
      <c r="Q215" s="60"/>
    </row>
    <row r="216" spans="1:17" ht="27.75" customHeight="1">
      <c r="A216" s="23">
        <v>200</v>
      </c>
      <c r="B216" s="62" t="s">
        <v>223</v>
      </c>
      <c r="C216" s="98">
        <v>180.12</v>
      </c>
      <c r="D216" s="99">
        <v>97.4</v>
      </c>
      <c r="E216" s="101"/>
      <c r="F216" s="101">
        <v>4.06</v>
      </c>
      <c r="G216" s="101"/>
      <c r="H216" s="101">
        <v>93.34</v>
      </c>
      <c r="I216" s="50" t="e">
        <f t="shared" si="20"/>
        <v>#REF!</v>
      </c>
      <c r="J216" s="55">
        <v>2160</v>
      </c>
      <c r="K216" s="49">
        <v>5</v>
      </c>
      <c r="L216" s="48">
        <f t="shared" si="21"/>
        <v>185.12</v>
      </c>
      <c r="M216" s="48">
        <v>0</v>
      </c>
      <c r="N216" s="21">
        <f t="shared" si="18"/>
        <v>5</v>
      </c>
      <c r="O216" s="45">
        <f t="shared" si="19"/>
        <v>4.5</v>
      </c>
      <c r="P216" s="45">
        <f t="shared" si="17"/>
        <v>0.5</v>
      </c>
      <c r="Q216" s="60"/>
    </row>
    <row r="217" spans="1:17" ht="27.75" customHeight="1">
      <c r="A217" s="23">
        <v>201</v>
      </c>
      <c r="B217" s="62" t="s">
        <v>224</v>
      </c>
      <c r="C217" s="98">
        <v>1149.45</v>
      </c>
      <c r="D217" s="99">
        <v>1033.7</v>
      </c>
      <c r="E217" s="101"/>
      <c r="F217" s="101">
        <v>9.95</v>
      </c>
      <c r="G217" s="101"/>
      <c r="H217" s="101">
        <v>1023.75</v>
      </c>
      <c r="I217" s="50" t="e">
        <f t="shared" si="20"/>
        <v>#REF!</v>
      </c>
      <c r="J217" s="55">
        <v>2747</v>
      </c>
      <c r="K217" s="49">
        <v>5</v>
      </c>
      <c r="L217" s="48">
        <f t="shared" si="21"/>
        <v>1154.45</v>
      </c>
      <c r="M217" s="48">
        <v>0</v>
      </c>
      <c r="N217" s="21">
        <f t="shared" si="18"/>
        <v>5</v>
      </c>
      <c r="O217" s="45">
        <f t="shared" si="19"/>
        <v>4.5</v>
      </c>
      <c r="P217" s="45">
        <f t="shared" si="17"/>
        <v>0.5</v>
      </c>
      <c r="Q217" s="60"/>
    </row>
    <row r="218" spans="1:17" ht="27.75" customHeight="1">
      <c r="A218" s="23">
        <v>202</v>
      </c>
      <c r="B218" s="62" t="s">
        <v>225</v>
      </c>
      <c r="C218" s="98">
        <v>572.31</v>
      </c>
      <c r="D218" s="99">
        <v>477.29999999999995</v>
      </c>
      <c r="E218" s="101">
        <v>19.16</v>
      </c>
      <c r="F218" s="101">
        <v>17</v>
      </c>
      <c r="G218" s="101"/>
      <c r="H218" s="101">
        <v>441.14</v>
      </c>
      <c r="I218" s="50" t="e">
        <f t="shared" si="20"/>
        <v>#REF!</v>
      </c>
      <c r="J218" s="55">
        <v>2461</v>
      </c>
      <c r="K218" s="49">
        <v>5</v>
      </c>
      <c r="L218" s="48">
        <f t="shared" si="21"/>
        <v>577.31</v>
      </c>
      <c r="M218" s="48">
        <v>0</v>
      </c>
      <c r="N218" s="21">
        <f t="shared" si="18"/>
        <v>5</v>
      </c>
      <c r="O218" s="45">
        <f t="shared" si="19"/>
        <v>4.5</v>
      </c>
      <c r="P218" s="45">
        <f t="shared" si="17"/>
        <v>0.5</v>
      </c>
      <c r="Q218" s="60"/>
    </row>
    <row r="219" spans="1:17" ht="27.75" customHeight="1">
      <c r="A219" s="23">
        <v>203</v>
      </c>
      <c r="B219" s="62" t="s">
        <v>226</v>
      </c>
      <c r="C219" s="98">
        <v>293.85</v>
      </c>
      <c r="D219" s="99">
        <v>59.58</v>
      </c>
      <c r="E219" s="101">
        <v>9.72</v>
      </c>
      <c r="F219" s="101">
        <v>1.2</v>
      </c>
      <c r="G219" s="101"/>
      <c r="H219" s="101">
        <v>48.66</v>
      </c>
      <c r="I219" s="50" t="e">
        <f t="shared" si="20"/>
        <v>#REF!</v>
      </c>
      <c r="J219" s="55">
        <v>6238</v>
      </c>
      <c r="K219" s="49">
        <v>5</v>
      </c>
      <c r="L219" s="48">
        <f t="shared" si="21"/>
        <v>298.85</v>
      </c>
      <c r="M219" s="48">
        <v>0</v>
      </c>
      <c r="N219" s="21">
        <f t="shared" si="18"/>
        <v>5</v>
      </c>
      <c r="O219" s="45">
        <f t="shared" si="19"/>
        <v>4.5</v>
      </c>
      <c r="P219" s="45">
        <f t="shared" si="17"/>
        <v>0.5</v>
      </c>
      <c r="Q219" s="60"/>
    </row>
    <row r="220" spans="1:17" ht="27.75" customHeight="1">
      <c r="A220" s="23">
        <v>204</v>
      </c>
      <c r="B220" s="62" t="s">
        <v>227</v>
      </c>
      <c r="C220" s="98">
        <v>82.28</v>
      </c>
      <c r="D220" s="99">
        <v>8.08</v>
      </c>
      <c r="E220" s="101"/>
      <c r="F220" s="101">
        <v>5.62</v>
      </c>
      <c r="G220" s="101"/>
      <c r="H220" s="101">
        <v>2.46</v>
      </c>
      <c r="I220" s="50" t="e">
        <f t="shared" si="20"/>
        <v>#REF!</v>
      </c>
      <c r="J220" s="55">
        <v>2100</v>
      </c>
      <c r="K220" s="49">
        <v>15</v>
      </c>
      <c r="L220" s="48">
        <f t="shared" si="21"/>
        <v>97.28</v>
      </c>
      <c r="M220" s="48">
        <v>0</v>
      </c>
      <c r="N220" s="21">
        <f t="shared" si="18"/>
        <v>15</v>
      </c>
      <c r="O220" s="45">
        <f t="shared" si="19"/>
        <v>13.5</v>
      </c>
      <c r="P220" s="45">
        <f t="shared" si="17"/>
        <v>1.5</v>
      </c>
      <c r="Q220" s="60"/>
    </row>
    <row r="221" spans="1:17" ht="27.75" customHeight="1">
      <c r="A221" s="23">
        <v>205</v>
      </c>
      <c r="B221" s="62" t="s">
        <v>228</v>
      </c>
      <c r="C221" s="98">
        <v>301.35</v>
      </c>
      <c r="D221" s="99">
        <v>7.56</v>
      </c>
      <c r="E221" s="101">
        <v>1.5</v>
      </c>
      <c r="F221" s="101">
        <v>0.7</v>
      </c>
      <c r="G221" s="101"/>
      <c r="H221" s="101">
        <v>5.36</v>
      </c>
      <c r="I221" s="50" t="e">
        <f t="shared" si="20"/>
        <v>#REF!</v>
      </c>
      <c r="J221" s="55">
        <v>9099</v>
      </c>
      <c r="K221" s="49">
        <v>20</v>
      </c>
      <c r="L221" s="48">
        <f t="shared" si="21"/>
        <v>321.35</v>
      </c>
      <c r="M221" s="48">
        <v>0</v>
      </c>
      <c r="N221" s="21">
        <f t="shared" si="18"/>
        <v>20</v>
      </c>
      <c r="O221" s="45">
        <f t="shared" si="19"/>
        <v>18</v>
      </c>
      <c r="P221" s="45">
        <f t="shared" si="17"/>
        <v>2</v>
      </c>
      <c r="Q221" s="60"/>
    </row>
    <row r="222" spans="1:17" ht="27.75" customHeight="1">
      <c r="A222" s="23">
        <v>206</v>
      </c>
      <c r="B222" s="62" t="s">
        <v>229</v>
      </c>
      <c r="C222" s="98">
        <v>282.1</v>
      </c>
      <c r="D222" s="99">
        <v>137.37</v>
      </c>
      <c r="E222" s="101">
        <v>1.6</v>
      </c>
      <c r="F222" s="101"/>
      <c r="G222" s="101"/>
      <c r="H222" s="101">
        <v>135.77</v>
      </c>
      <c r="I222" s="50" t="e">
        <f t="shared" si="20"/>
        <v>#REF!</v>
      </c>
      <c r="J222" s="55">
        <v>2530</v>
      </c>
      <c r="K222" s="49">
        <v>5</v>
      </c>
      <c r="L222" s="48">
        <f t="shared" si="21"/>
        <v>287.1</v>
      </c>
      <c r="M222" s="48">
        <v>0</v>
      </c>
      <c r="N222" s="21">
        <f t="shared" si="18"/>
        <v>5</v>
      </c>
      <c r="O222" s="45">
        <f t="shared" si="19"/>
        <v>4.5</v>
      </c>
      <c r="P222" s="45">
        <f t="shared" si="17"/>
        <v>0.5</v>
      </c>
      <c r="Q222" s="60"/>
    </row>
    <row r="223" spans="1:17" ht="27.75" customHeight="1">
      <c r="A223" s="23">
        <v>207</v>
      </c>
      <c r="B223" s="62" t="s">
        <v>230</v>
      </c>
      <c r="C223" s="98">
        <v>107.26</v>
      </c>
      <c r="D223" s="99">
        <v>36.1</v>
      </c>
      <c r="E223" s="101">
        <v>8.91</v>
      </c>
      <c r="F223" s="101">
        <v>1.56</v>
      </c>
      <c r="G223" s="101"/>
      <c r="H223" s="101">
        <v>25.63</v>
      </c>
      <c r="I223" s="50" t="e">
        <f t="shared" si="20"/>
        <v>#REF!</v>
      </c>
      <c r="J223" s="55">
        <v>2114</v>
      </c>
      <c r="K223" s="49">
        <v>5</v>
      </c>
      <c r="L223" s="48">
        <f t="shared" si="21"/>
        <v>112.26</v>
      </c>
      <c r="M223" s="48">
        <v>0</v>
      </c>
      <c r="N223" s="21">
        <f t="shared" si="18"/>
        <v>5</v>
      </c>
      <c r="O223" s="45">
        <f t="shared" si="19"/>
        <v>4.5</v>
      </c>
      <c r="P223" s="45">
        <f t="shared" si="17"/>
        <v>0.5</v>
      </c>
      <c r="Q223" s="60"/>
    </row>
    <row r="224" spans="1:17" ht="27.75" customHeight="1">
      <c r="A224" s="23">
        <v>208</v>
      </c>
      <c r="B224" s="62" t="s">
        <v>231</v>
      </c>
      <c r="C224" s="98">
        <v>83.49</v>
      </c>
      <c r="D224" s="99">
        <v>0.43</v>
      </c>
      <c r="E224" s="101"/>
      <c r="F224" s="101"/>
      <c r="G224" s="101"/>
      <c r="H224" s="101">
        <v>0.43</v>
      </c>
      <c r="I224" s="50" t="e">
        <f t="shared" si="20"/>
        <v>#REF!</v>
      </c>
      <c r="J224" s="55">
        <v>1855</v>
      </c>
      <c r="K224" s="49">
        <v>15</v>
      </c>
      <c r="L224" s="48">
        <f t="shared" si="21"/>
        <v>98.49</v>
      </c>
      <c r="M224" s="48">
        <v>0</v>
      </c>
      <c r="N224" s="21">
        <f t="shared" si="18"/>
        <v>15</v>
      </c>
      <c r="O224" s="45">
        <f t="shared" si="19"/>
        <v>13.5</v>
      </c>
      <c r="P224" s="45">
        <f t="shared" si="17"/>
        <v>1.5</v>
      </c>
      <c r="Q224" s="60"/>
    </row>
    <row r="225" spans="1:17" ht="27.75" customHeight="1">
      <c r="A225" s="23">
        <v>209</v>
      </c>
      <c r="B225" s="62" t="s">
        <v>232</v>
      </c>
      <c r="C225" s="98">
        <v>190.22</v>
      </c>
      <c r="D225" s="99">
        <v>29</v>
      </c>
      <c r="E225" s="100">
        <v>8.7</v>
      </c>
      <c r="F225" s="100">
        <v>1.44</v>
      </c>
      <c r="G225" s="100"/>
      <c r="H225" s="100">
        <v>18.86</v>
      </c>
      <c r="I225" s="50" t="e">
        <f t="shared" si="20"/>
        <v>#REF!</v>
      </c>
      <c r="J225" s="55">
        <v>4528</v>
      </c>
      <c r="K225" s="49">
        <v>20</v>
      </c>
      <c r="L225" s="48">
        <f t="shared" si="21"/>
        <v>210.22</v>
      </c>
      <c r="M225" s="48">
        <v>0</v>
      </c>
      <c r="N225" s="21">
        <f t="shared" si="18"/>
        <v>20</v>
      </c>
      <c r="O225" s="45">
        <f t="shared" si="19"/>
        <v>18</v>
      </c>
      <c r="P225" s="45">
        <f t="shared" si="17"/>
        <v>2</v>
      </c>
      <c r="Q225" s="60"/>
    </row>
    <row r="226" spans="1:17" ht="27.75" customHeight="1">
      <c r="A226" s="23">
        <v>210</v>
      </c>
      <c r="B226" s="62" t="s">
        <v>233</v>
      </c>
      <c r="C226" s="98">
        <v>127.26</v>
      </c>
      <c r="D226" s="99">
        <v>21.02</v>
      </c>
      <c r="E226" s="100">
        <v>0.24</v>
      </c>
      <c r="F226" s="100">
        <v>1.5</v>
      </c>
      <c r="G226" s="100"/>
      <c r="H226" s="100">
        <v>19.28</v>
      </c>
      <c r="I226" s="50" t="e">
        <f t="shared" si="20"/>
        <v>#REF!</v>
      </c>
      <c r="J226" s="55">
        <v>1028</v>
      </c>
      <c r="K226" s="49">
        <v>15</v>
      </c>
      <c r="L226" s="48">
        <f t="shared" si="21"/>
        <v>142.26</v>
      </c>
      <c r="M226" s="48">
        <v>0</v>
      </c>
      <c r="N226" s="21">
        <f t="shared" si="18"/>
        <v>15</v>
      </c>
      <c r="O226" s="45">
        <f t="shared" si="19"/>
        <v>13.5</v>
      </c>
      <c r="P226" s="45">
        <f t="shared" si="17"/>
        <v>1.5</v>
      </c>
      <c r="Q226" s="60"/>
    </row>
    <row r="227" spans="1:17" ht="27.75" customHeight="1">
      <c r="A227" s="23">
        <v>211</v>
      </c>
      <c r="B227" s="62" t="s">
        <v>234</v>
      </c>
      <c r="C227" s="98">
        <v>59.78</v>
      </c>
      <c r="D227" s="99">
        <v>4.83</v>
      </c>
      <c r="E227" s="100"/>
      <c r="F227" s="100">
        <v>0.85</v>
      </c>
      <c r="G227" s="100"/>
      <c r="H227" s="100">
        <v>3.98</v>
      </c>
      <c r="I227" s="50" t="e">
        <f t="shared" si="20"/>
        <v>#REF!</v>
      </c>
      <c r="J227" s="55">
        <v>1741</v>
      </c>
      <c r="K227" s="49">
        <v>15</v>
      </c>
      <c r="L227" s="48">
        <f t="shared" si="21"/>
        <v>74.78</v>
      </c>
      <c r="M227" s="48">
        <v>0</v>
      </c>
      <c r="N227" s="21">
        <f t="shared" si="18"/>
        <v>15</v>
      </c>
      <c r="O227" s="45">
        <f t="shared" si="19"/>
        <v>13.5</v>
      </c>
      <c r="P227" s="45">
        <f t="shared" si="17"/>
        <v>1.5</v>
      </c>
      <c r="Q227" s="60"/>
    </row>
    <row r="228" spans="1:17" ht="27.75" customHeight="1">
      <c r="A228" s="23">
        <v>212</v>
      </c>
      <c r="B228" s="62" t="s">
        <v>235</v>
      </c>
      <c r="C228" s="98">
        <v>51.78</v>
      </c>
      <c r="D228" s="99">
        <v>3.31</v>
      </c>
      <c r="E228" s="100"/>
      <c r="F228" s="100"/>
      <c r="G228" s="100"/>
      <c r="H228" s="100">
        <v>3.31</v>
      </c>
      <c r="I228" s="50" t="e">
        <f t="shared" si="20"/>
        <v>#REF!</v>
      </c>
      <c r="J228" s="55">
        <v>1911</v>
      </c>
      <c r="K228" s="49">
        <v>15</v>
      </c>
      <c r="L228" s="48">
        <f t="shared" si="21"/>
        <v>66.78</v>
      </c>
      <c r="M228" s="48">
        <v>0</v>
      </c>
      <c r="N228" s="21">
        <f t="shared" si="18"/>
        <v>15</v>
      </c>
      <c r="O228" s="45">
        <f t="shared" si="19"/>
        <v>13.5</v>
      </c>
      <c r="P228" s="45">
        <f t="shared" si="17"/>
        <v>1.5</v>
      </c>
      <c r="Q228" s="60"/>
    </row>
    <row r="229" spans="1:17" ht="27.75" customHeight="1">
      <c r="A229" s="23">
        <v>213</v>
      </c>
      <c r="B229" s="62" t="s">
        <v>236</v>
      </c>
      <c r="C229" s="98">
        <v>198.01</v>
      </c>
      <c r="D229" s="99">
        <v>44.19</v>
      </c>
      <c r="E229" s="26">
        <v>6.5</v>
      </c>
      <c r="F229" s="26">
        <v>14.39</v>
      </c>
      <c r="G229" s="26"/>
      <c r="H229" s="26">
        <v>23.3</v>
      </c>
      <c r="I229" s="50" t="e">
        <f t="shared" si="20"/>
        <v>#REF!</v>
      </c>
      <c r="J229" s="55">
        <v>4783</v>
      </c>
      <c r="K229" s="49">
        <v>5</v>
      </c>
      <c r="L229" s="48">
        <f t="shared" si="21"/>
        <v>203.01</v>
      </c>
      <c r="M229" s="48">
        <v>0</v>
      </c>
      <c r="N229" s="21">
        <f t="shared" si="18"/>
        <v>5</v>
      </c>
      <c r="O229" s="45">
        <f t="shared" si="19"/>
        <v>4.5</v>
      </c>
      <c r="P229" s="45">
        <f t="shared" si="17"/>
        <v>0.5</v>
      </c>
      <c r="Q229" s="60"/>
    </row>
    <row r="230" spans="1:17" ht="27.75" customHeight="1">
      <c r="A230" s="23">
        <v>214</v>
      </c>
      <c r="B230" s="62" t="s">
        <v>237</v>
      </c>
      <c r="C230" s="98">
        <v>129.92</v>
      </c>
      <c r="D230" s="99">
        <v>29.93</v>
      </c>
      <c r="E230" s="100">
        <v>10.36</v>
      </c>
      <c r="F230" s="100">
        <v>15.71</v>
      </c>
      <c r="G230" s="100"/>
      <c r="H230" s="100">
        <v>3.86</v>
      </c>
      <c r="I230" s="50" t="e">
        <f t="shared" si="20"/>
        <v>#REF!</v>
      </c>
      <c r="J230" s="55">
        <v>3411</v>
      </c>
      <c r="K230" s="49">
        <v>20</v>
      </c>
      <c r="L230" s="48">
        <f t="shared" si="21"/>
        <v>149.92</v>
      </c>
      <c r="M230" s="48">
        <v>0</v>
      </c>
      <c r="N230" s="21">
        <f t="shared" si="18"/>
        <v>20</v>
      </c>
      <c r="O230" s="45">
        <f t="shared" si="19"/>
        <v>18</v>
      </c>
      <c r="P230" s="45">
        <f t="shared" si="17"/>
        <v>2</v>
      </c>
      <c r="Q230" s="60"/>
    </row>
    <row r="231" spans="1:17" ht="27.75" customHeight="1">
      <c r="A231" s="23">
        <v>215</v>
      </c>
      <c r="B231" s="62" t="s">
        <v>107</v>
      </c>
      <c r="C231" s="98">
        <v>53.2</v>
      </c>
      <c r="D231" s="99">
        <v>1.79</v>
      </c>
      <c r="E231" s="100"/>
      <c r="F231" s="100"/>
      <c r="G231" s="100"/>
      <c r="H231" s="100">
        <v>1.79</v>
      </c>
      <c r="I231" s="50" t="e">
        <f t="shared" si="20"/>
        <v>#REF!</v>
      </c>
      <c r="J231" s="55">
        <v>3784</v>
      </c>
      <c r="K231" s="49">
        <v>20</v>
      </c>
      <c r="L231" s="48">
        <f t="shared" si="21"/>
        <v>73.2</v>
      </c>
      <c r="M231" s="48">
        <v>0</v>
      </c>
      <c r="N231" s="21">
        <f t="shared" si="18"/>
        <v>20</v>
      </c>
      <c r="O231" s="45">
        <f t="shared" si="19"/>
        <v>18</v>
      </c>
      <c r="P231" s="45">
        <f t="shared" si="17"/>
        <v>2</v>
      </c>
      <c r="Q231" s="60"/>
    </row>
    <row r="232" spans="1:17" ht="27.75" customHeight="1">
      <c r="A232" s="23">
        <v>216</v>
      </c>
      <c r="B232" s="62" t="s">
        <v>238</v>
      </c>
      <c r="C232" s="98">
        <v>77.17</v>
      </c>
      <c r="D232" s="99">
        <v>9.030000000000001</v>
      </c>
      <c r="E232" s="100">
        <v>1</v>
      </c>
      <c r="F232" s="100">
        <v>6.36</v>
      </c>
      <c r="G232" s="100"/>
      <c r="H232" s="100">
        <v>1.67</v>
      </c>
      <c r="I232" s="50" t="e">
        <f t="shared" si="20"/>
        <v>#REF!</v>
      </c>
      <c r="J232" s="55">
        <v>913</v>
      </c>
      <c r="K232" s="49">
        <v>10</v>
      </c>
      <c r="L232" s="48">
        <f t="shared" si="21"/>
        <v>87.17</v>
      </c>
      <c r="M232" s="48">
        <v>0</v>
      </c>
      <c r="N232" s="21">
        <f t="shared" si="18"/>
        <v>10</v>
      </c>
      <c r="O232" s="45">
        <f t="shared" si="19"/>
        <v>9</v>
      </c>
      <c r="P232" s="45">
        <f t="shared" si="17"/>
        <v>1</v>
      </c>
      <c r="Q232" s="60"/>
    </row>
    <row r="233" spans="1:17" s="4" customFormat="1" ht="27.75" customHeight="1">
      <c r="A233" s="121" t="s">
        <v>239</v>
      </c>
      <c r="B233" s="122"/>
      <c r="C233" s="102">
        <v>847.6316821871869</v>
      </c>
      <c r="D233" s="102">
        <v>423.3475775677641</v>
      </c>
      <c r="E233" s="102">
        <v>2.78</v>
      </c>
      <c r="F233" s="102">
        <v>407.80859705305915</v>
      </c>
      <c r="G233" s="102"/>
      <c r="H233" s="102">
        <v>12.758980514704827</v>
      </c>
      <c r="I233" s="50" t="e">
        <f t="shared" si="20"/>
        <v>#REF!</v>
      </c>
      <c r="J233" s="46">
        <f>SUM(J234:J253)</f>
        <v>51305</v>
      </c>
      <c r="K233" s="49">
        <f>SUM(K234:K253)</f>
        <v>275</v>
      </c>
      <c r="L233" s="48">
        <f t="shared" si="21"/>
        <v>1122.631682187187</v>
      </c>
      <c r="M233" s="48">
        <f>SUM(M234:M253)</f>
        <v>2.8804370000000006</v>
      </c>
      <c r="N233" s="21">
        <f t="shared" si="18"/>
        <v>277.88043700000003</v>
      </c>
      <c r="O233" s="45">
        <f t="shared" si="19"/>
        <v>250.09239330000003</v>
      </c>
      <c r="P233" s="45">
        <f t="shared" si="17"/>
        <v>27.788043700000003</v>
      </c>
      <c r="Q233" s="60"/>
    </row>
    <row r="234" spans="1:17" ht="27.75" customHeight="1">
      <c r="A234" s="23">
        <v>217</v>
      </c>
      <c r="B234" s="24" t="s">
        <v>240</v>
      </c>
      <c r="C234" s="103">
        <v>207.937718</v>
      </c>
      <c r="D234" s="102">
        <v>182.108268</v>
      </c>
      <c r="E234" s="101"/>
      <c r="F234" s="101">
        <v>181.217511</v>
      </c>
      <c r="G234" s="101"/>
      <c r="H234" s="101">
        <v>0.890757</v>
      </c>
      <c r="I234" s="50" t="e">
        <f t="shared" si="20"/>
        <v>#REF!</v>
      </c>
      <c r="J234" s="55">
        <v>6639</v>
      </c>
      <c r="K234" s="49">
        <v>5</v>
      </c>
      <c r="L234" s="48">
        <f t="shared" si="21"/>
        <v>212.937718</v>
      </c>
      <c r="M234" s="48">
        <v>0</v>
      </c>
      <c r="N234" s="21">
        <f t="shared" si="18"/>
        <v>5</v>
      </c>
      <c r="O234" s="45">
        <f t="shared" si="19"/>
        <v>4.5</v>
      </c>
      <c r="P234" s="45">
        <f t="shared" si="17"/>
        <v>0.5</v>
      </c>
      <c r="Q234" s="60"/>
    </row>
    <row r="235" spans="1:17" ht="27.75" customHeight="1">
      <c r="A235" s="23">
        <v>218</v>
      </c>
      <c r="B235" s="24" t="s">
        <v>241</v>
      </c>
      <c r="C235" s="103">
        <v>22.399748025197482</v>
      </c>
      <c r="D235" s="102">
        <v>4.256662333766623</v>
      </c>
      <c r="E235" s="101"/>
      <c r="F235" s="101">
        <v>4.201979802019798</v>
      </c>
      <c r="G235" s="101"/>
      <c r="H235" s="101">
        <v>0.054682531746825316</v>
      </c>
      <c r="I235" s="50" t="e">
        <f t="shared" si="20"/>
        <v>#REF!</v>
      </c>
      <c r="J235" s="55">
        <v>2150</v>
      </c>
      <c r="K235" s="49">
        <v>15</v>
      </c>
      <c r="L235" s="48">
        <f t="shared" si="21"/>
        <v>37.39974802519748</v>
      </c>
      <c r="M235" s="48">
        <v>0</v>
      </c>
      <c r="N235" s="21">
        <f t="shared" si="18"/>
        <v>15</v>
      </c>
      <c r="O235" s="45">
        <f t="shared" si="19"/>
        <v>13.5</v>
      </c>
      <c r="P235" s="45">
        <f t="shared" si="17"/>
        <v>1.5</v>
      </c>
      <c r="Q235" s="60"/>
    </row>
    <row r="236" spans="1:17" ht="27.75" customHeight="1">
      <c r="A236" s="23">
        <v>219</v>
      </c>
      <c r="B236" s="24" t="s">
        <v>242</v>
      </c>
      <c r="C236" s="103">
        <v>18.578172365526896</v>
      </c>
      <c r="D236" s="102">
        <v>0.03408118376324735</v>
      </c>
      <c r="E236" s="101"/>
      <c r="F236" s="101">
        <v>0</v>
      </c>
      <c r="G236" s="101"/>
      <c r="H236" s="101">
        <v>0.03408118376324735</v>
      </c>
      <c r="I236" s="50" t="e">
        <f t="shared" si="20"/>
        <v>#REF!</v>
      </c>
      <c r="J236" s="55">
        <v>2332</v>
      </c>
      <c r="K236" s="49">
        <v>15</v>
      </c>
      <c r="L236" s="48">
        <f t="shared" si="21"/>
        <v>33.578172365526896</v>
      </c>
      <c r="M236" s="48">
        <v>0</v>
      </c>
      <c r="N236" s="21">
        <f t="shared" si="18"/>
        <v>15</v>
      </c>
      <c r="O236" s="45">
        <f t="shared" si="19"/>
        <v>13.5</v>
      </c>
      <c r="P236" s="45">
        <f t="shared" si="17"/>
        <v>1.5</v>
      </c>
      <c r="Q236" s="60"/>
    </row>
    <row r="237" spans="1:17" ht="27.75" customHeight="1">
      <c r="A237" s="23">
        <v>220</v>
      </c>
      <c r="B237" s="24" t="s">
        <v>243</v>
      </c>
      <c r="C237" s="103">
        <v>29.208163</v>
      </c>
      <c r="D237" s="102">
        <v>3.126363</v>
      </c>
      <c r="E237" s="101">
        <v>2.78</v>
      </c>
      <c r="F237" s="101">
        <v>0.2</v>
      </c>
      <c r="G237" s="101"/>
      <c r="H237" s="101">
        <v>0.146363</v>
      </c>
      <c r="I237" s="50" t="e">
        <f t="shared" si="20"/>
        <v>#REF!</v>
      </c>
      <c r="J237" s="55">
        <v>1960</v>
      </c>
      <c r="K237" s="49">
        <v>15</v>
      </c>
      <c r="L237" s="48">
        <f t="shared" si="21"/>
        <v>44.208163</v>
      </c>
      <c r="M237" s="48">
        <v>0</v>
      </c>
      <c r="N237" s="21">
        <f t="shared" si="18"/>
        <v>15</v>
      </c>
      <c r="O237" s="45">
        <f t="shared" si="19"/>
        <v>13.5</v>
      </c>
      <c r="P237" s="45">
        <f t="shared" si="17"/>
        <v>1.5</v>
      </c>
      <c r="Q237" s="60"/>
    </row>
    <row r="238" spans="1:17" ht="27.75" customHeight="1">
      <c r="A238" s="23">
        <v>221</v>
      </c>
      <c r="B238" s="24" t="s">
        <v>244</v>
      </c>
      <c r="C238" s="103">
        <v>24.1453068772491</v>
      </c>
      <c r="D238" s="102">
        <v>0.2991453418632547</v>
      </c>
      <c r="E238" s="101"/>
      <c r="F238" s="101">
        <v>0.09996001599360256</v>
      </c>
      <c r="G238" s="101"/>
      <c r="H238" s="101">
        <v>0.19918532586965215</v>
      </c>
      <c r="I238" s="50" t="e">
        <f t="shared" si="20"/>
        <v>#REF!</v>
      </c>
      <c r="J238" s="55">
        <v>3500</v>
      </c>
      <c r="K238" s="49">
        <v>20</v>
      </c>
      <c r="L238" s="48">
        <f t="shared" si="21"/>
        <v>44.1453068772491</v>
      </c>
      <c r="M238" s="48">
        <v>0</v>
      </c>
      <c r="N238" s="21">
        <f t="shared" si="18"/>
        <v>20</v>
      </c>
      <c r="O238" s="45">
        <f t="shared" si="19"/>
        <v>18</v>
      </c>
      <c r="P238" s="45">
        <f t="shared" si="17"/>
        <v>2</v>
      </c>
      <c r="Q238" s="60"/>
    </row>
    <row r="239" spans="1:17" ht="27.75" customHeight="1">
      <c r="A239" s="23">
        <v>222</v>
      </c>
      <c r="B239" s="24" t="s">
        <v>245</v>
      </c>
      <c r="C239" s="103">
        <v>19.37128935532234</v>
      </c>
      <c r="D239" s="102">
        <v>0.8797351324337831</v>
      </c>
      <c r="E239" s="101"/>
      <c r="F239" s="101">
        <v>0.7638180909545227</v>
      </c>
      <c r="G239" s="101"/>
      <c r="H239" s="101">
        <v>0.11591704147926037</v>
      </c>
      <c r="I239" s="50" t="e">
        <f t="shared" si="20"/>
        <v>#REF!</v>
      </c>
      <c r="J239" s="55">
        <v>2055</v>
      </c>
      <c r="K239" s="49">
        <v>15</v>
      </c>
      <c r="L239" s="48">
        <f t="shared" si="21"/>
        <v>34.37128935532234</v>
      </c>
      <c r="M239" s="48">
        <v>0</v>
      </c>
      <c r="N239" s="21">
        <f t="shared" si="18"/>
        <v>15</v>
      </c>
      <c r="O239" s="45">
        <f t="shared" si="19"/>
        <v>13.5</v>
      </c>
      <c r="P239" s="45">
        <f t="shared" si="17"/>
        <v>1.5</v>
      </c>
      <c r="Q239" s="60"/>
    </row>
    <row r="240" spans="1:17" ht="27.75" customHeight="1">
      <c r="A240" s="23">
        <v>223</v>
      </c>
      <c r="B240" s="24" t="s">
        <v>246</v>
      </c>
      <c r="C240" s="103">
        <v>29.199119</v>
      </c>
      <c r="D240" s="102">
        <v>16.601519</v>
      </c>
      <c r="E240" s="101"/>
      <c r="F240" s="101">
        <v>16.525</v>
      </c>
      <c r="G240" s="101"/>
      <c r="H240" s="101">
        <v>0.076519</v>
      </c>
      <c r="I240" s="50" t="e">
        <f t="shared" si="20"/>
        <v>#REF!</v>
      </c>
      <c r="J240" s="55">
        <v>980</v>
      </c>
      <c r="K240" s="49">
        <v>10</v>
      </c>
      <c r="L240" s="48">
        <f t="shared" si="21"/>
        <v>39.199118999999996</v>
      </c>
      <c r="M240" s="48">
        <v>0</v>
      </c>
      <c r="N240" s="21">
        <f t="shared" si="18"/>
        <v>10</v>
      </c>
      <c r="O240" s="45">
        <f t="shared" si="19"/>
        <v>9</v>
      </c>
      <c r="P240" s="45">
        <f t="shared" si="17"/>
        <v>1</v>
      </c>
      <c r="Q240" s="60"/>
    </row>
    <row r="241" spans="1:17" ht="27.75" customHeight="1">
      <c r="A241" s="23">
        <v>224</v>
      </c>
      <c r="B241" s="24" t="s">
        <v>247</v>
      </c>
      <c r="C241" s="103">
        <v>24.664923553512544</v>
      </c>
      <c r="D241" s="102">
        <v>5.415398221245129</v>
      </c>
      <c r="E241" s="101"/>
      <c r="F241" s="101">
        <v>4.9433396622364345</v>
      </c>
      <c r="G241" s="101"/>
      <c r="H241" s="101">
        <v>0.4720585590086939</v>
      </c>
      <c r="I241" s="50" t="e">
        <f t="shared" si="20"/>
        <v>#REF!</v>
      </c>
      <c r="J241" s="55">
        <v>2612</v>
      </c>
      <c r="K241" s="49">
        <v>15</v>
      </c>
      <c r="L241" s="48">
        <f t="shared" si="21"/>
        <v>39.664923553512544</v>
      </c>
      <c r="M241" s="48">
        <v>0</v>
      </c>
      <c r="N241" s="21">
        <f t="shared" si="18"/>
        <v>15</v>
      </c>
      <c r="O241" s="45">
        <f t="shared" si="19"/>
        <v>13.5</v>
      </c>
      <c r="P241" s="45">
        <f t="shared" si="17"/>
        <v>1.5</v>
      </c>
      <c r="Q241" s="60"/>
    </row>
    <row r="242" spans="1:17" ht="27.75" customHeight="1">
      <c r="A242" s="23">
        <v>225</v>
      </c>
      <c r="B242" s="24" t="s">
        <v>248</v>
      </c>
      <c r="C242" s="103">
        <v>61.62</v>
      </c>
      <c r="D242" s="102">
        <v>39.05</v>
      </c>
      <c r="E242" s="101"/>
      <c r="F242" s="101">
        <v>38.76</v>
      </c>
      <c r="G242" s="101"/>
      <c r="H242" s="104">
        <v>0.29</v>
      </c>
      <c r="I242" s="50" t="e">
        <f t="shared" si="20"/>
        <v>#REF!</v>
      </c>
      <c r="J242" s="55">
        <v>4179</v>
      </c>
      <c r="K242" s="49">
        <v>5</v>
      </c>
      <c r="L242" s="48">
        <f t="shared" si="21"/>
        <v>66.62</v>
      </c>
      <c r="M242" s="48">
        <v>0</v>
      </c>
      <c r="N242" s="21">
        <f t="shared" si="18"/>
        <v>5</v>
      </c>
      <c r="O242" s="45">
        <f t="shared" si="19"/>
        <v>4.5</v>
      </c>
      <c r="P242" s="45">
        <f aca="true" t="shared" si="22" ref="P242:P303">N242-O242</f>
        <v>0.5</v>
      </c>
      <c r="Q242" s="60"/>
    </row>
    <row r="243" spans="1:17" ht="27.75" customHeight="1">
      <c r="A243" s="23">
        <v>226</v>
      </c>
      <c r="B243" s="24" t="s">
        <v>249</v>
      </c>
      <c r="C243" s="103">
        <v>27.330115</v>
      </c>
      <c r="D243" s="102">
        <v>8.207415</v>
      </c>
      <c r="E243" s="101"/>
      <c r="F243" s="101">
        <v>8.1</v>
      </c>
      <c r="G243" s="101"/>
      <c r="H243" s="101">
        <v>0.107415</v>
      </c>
      <c r="I243" s="50" t="e">
        <f t="shared" si="20"/>
        <v>#REF!</v>
      </c>
      <c r="J243" s="55">
        <v>2514</v>
      </c>
      <c r="K243" s="49">
        <v>15</v>
      </c>
      <c r="L243" s="48">
        <f t="shared" si="21"/>
        <v>42.330115</v>
      </c>
      <c r="M243" s="48">
        <v>0</v>
      </c>
      <c r="N243" s="21">
        <f t="shared" si="18"/>
        <v>15</v>
      </c>
      <c r="O243" s="45">
        <f t="shared" si="19"/>
        <v>13.5</v>
      </c>
      <c r="P243" s="45">
        <f t="shared" si="22"/>
        <v>1.5</v>
      </c>
      <c r="Q243" s="60"/>
    </row>
    <row r="244" spans="1:17" ht="27.75" customHeight="1">
      <c r="A244" s="23">
        <v>227</v>
      </c>
      <c r="B244" s="24" t="s">
        <v>250</v>
      </c>
      <c r="C244" s="103">
        <v>24.8</v>
      </c>
      <c r="D244" s="102">
        <v>0.121</v>
      </c>
      <c r="E244" s="101"/>
      <c r="F244" s="101">
        <v>0.024</v>
      </c>
      <c r="G244" s="101"/>
      <c r="H244" s="101">
        <v>0.097</v>
      </c>
      <c r="I244" s="50" t="e">
        <f t="shared" si="20"/>
        <v>#REF!</v>
      </c>
      <c r="J244" s="55">
        <v>3971</v>
      </c>
      <c r="K244" s="49">
        <v>20</v>
      </c>
      <c r="L244" s="48">
        <f t="shared" si="21"/>
        <v>44.8</v>
      </c>
      <c r="M244" s="48">
        <v>0</v>
      </c>
      <c r="N244" s="21">
        <f t="shared" si="18"/>
        <v>20</v>
      </c>
      <c r="O244" s="45">
        <f t="shared" si="19"/>
        <v>18</v>
      </c>
      <c r="P244" s="45">
        <f t="shared" si="22"/>
        <v>2</v>
      </c>
      <c r="Q244" s="60"/>
    </row>
    <row r="245" spans="1:17" ht="27.75" customHeight="1">
      <c r="A245" s="23">
        <v>228</v>
      </c>
      <c r="B245" s="24" t="s">
        <v>251</v>
      </c>
      <c r="C245" s="103">
        <v>20.387288</v>
      </c>
      <c r="D245" s="102">
        <v>0.201872</v>
      </c>
      <c r="E245" s="105"/>
      <c r="F245" s="101">
        <v>0</v>
      </c>
      <c r="G245" s="101"/>
      <c r="H245" s="101">
        <v>0.201872</v>
      </c>
      <c r="I245" s="50" t="e">
        <f t="shared" si="20"/>
        <v>#REF!</v>
      </c>
      <c r="J245" s="55">
        <v>983</v>
      </c>
      <c r="K245" s="49">
        <v>10</v>
      </c>
      <c r="L245" s="48">
        <f t="shared" si="21"/>
        <v>30.387288</v>
      </c>
      <c r="M245" s="48">
        <v>0</v>
      </c>
      <c r="N245" s="21">
        <f t="shared" si="18"/>
        <v>10</v>
      </c>
      <c r="O245" s="45">
        <f t="shared" si="19"/>
        <v>9</v>
      </c>
      <c r="P245" s="45">
        <f t="shared" si="22"/>
        <v>1</v>
      </c>
      <c r="Q245" s="60"/>
    </row>
    <row r="246" spans="1:17" ht="27.75" customHeight="1">
      <c r="A246" s="23">
        <v>229</v>
      </c>
      <c r="B246" s="24" t="s">
        <v>252</v>
      </c>
      <c r="C246" s="103">
        <v>19.60863</v>
      </c>
      <c r="D246" s="102">
        <v>0.33003</v>
      </c>
      <c r="E246" s="101"/>
      <c r="F246" s="101">
        <v>0.05</v>
      </c>
      <c r="G246" s="101"/>
      <c r="H246" s="101">
        <v>0.28003</v>
      </c>
      <c r="I246" s="50" t="e">
        <f t="shared" si="20"/>
        <v>#REF!</v>
      </c>
      <c r="J246" s="55">
        <v>3068</v>
      </c>
      <c r="K246" s="49">
        <v>20</v>
      </c>
      <c r="L246" s="48">
        <f t="shared" si="21"/>
        <v>39.608630000000005</v>
      </c>
      <c r="M246" s="48">
        <v>0</v>
      </c>
      <c r="N246" s="21">
        <f t="shared" si="18"/>
        <v>20</v>
      </c>
      <c r="O246" s="45">
        <f t="shared" si="19"/>
        <v>18</v>
      </c>
      <c r="P246" s="45">
        <f t="shared" si="22"/>
        <v>2</v>
      </c>
      <c r="Q246" s="60"/>
    </row>
    <row r="247" spans="1:17" ht="27.75" customHeight="1">
      <c r="A247" s="23">
        <v>230</v>
      </c>
      <c r="B247" s="24" t="s">
        <v>253</v>
      </c>
      <c r="C247" s="103">
        <v>18.6695715569759</v>
      </c>
      <c r="D247" s="102">
        <v>1.0789393788075503</v>
      </c>
      <c r="E247" s="101"/>
      <c r="F247" s="101">
        <v>0.9987016878058524</v>
      </c>
      <c r="G247" s="101"/>
      <c r="H247" s="101">
        <v>0.0802376910016978</v>
      </c>
      <c r="I247" s="50" t="e">
        <f t="shared" si="20"/>
        <v>#REF!</v>
      </c>
      <c r="J247" s="55">
        <v>1008</v>
      </c>
      <c r="K247" s="49">
        <v>15</v>
      </c>
      <c r="L247" s="48">
        <f t="shared" si="21"/>
        <v>33.669571556975896</v>
      </c>
      <c r="M247" s="48">
        <v>0</v>
      </c>
      <c r="N247" s="21">
        <f t="shared" si="18"/>
        <v>15</v>
      </c>
      <c r="O247" s="45">
        <f t="shared" si="19"/>
        <v>13.5</v>
      </c>
      <c r="P247" s="45">
        <f t="shared" si="22"/>
        <v>1.5</v>
      </c>
      <c r="Q247" s="60"/>
    </row>
    <row r="248" spans="1:17" ht="27.75" customHeight="1">
      <c r="A248" s="23">
        <v>231</v>
      </c>
      <c r="B248" s="24" t="s">
        <v>254</v>
      </c>
      <c r="C248" s="103">
        <v>18.462630317555423</v>
      </c>
      <c r="D248" s="102">
        <v>0.15556021569802275</v>
      </c>
      <c r="E248" s="101"/>
      <c r="F248" s="101">
        <v>0</v>
      </c>
      <c r="G248" s="101"/>
      <c r="H248" s="101">
        <v>0.15556021569802275</v>
      </c>
      <c r="I248" s="50" t="e">
        <f t="shared" si="20"/>
        <v>#REF!</v>
      </c>
      <c r="J248" s="55">
        <v>2288</v>
      </c>
      <c r="K248" s="49">
        <v>15</v>
      </c>
      <c r="L248" s="48">
        <f t="shared" si="21"/>
        <v>33.46263031755542</v>
      </c>
      <c r="M248" s="48">
        <v>0</v>
      </c>
      <c r="N248" s="21">
        <f t="shared" si="18"/>
        <v>15</v>
      </c>
      <c r="O248" s="45">
        <f t="shared" si="19"/>
        <v>13.5</v>
      </c>
      <c r="P248" s="45">
        <f t="shared" si="22"/>
        <v>1.5</v>
      </c>
      <c r="Q248" s="60"/>
    </row>
    <row r="249" spans="1:17" ht="27.75" customHeight="1">
      <c r="A249" s="23">
        <v>232</v>
      </c>
      <c r="B249" s="24" t="s">
        <v>255</v>
      </c>
      <c r="C249" s="103">
        <v>23.22199500748877</v>
      </c>
      <c r="D249" s="102">
        <v>0.6666280579131303</v>
      </c>
      <c r="E249" s="101"/>
      <c r="F249" s="101">
        <v>0.49925112331502747</v>
      </c>
      <c r="G249" s="101"/>
      <c r="H249" s="101">
        <v>0.16737693459810285</v>
      </c>
      <c r="I249" s="50" t="e">
        <f t="shared" si="20"/>
        <v>#REF!</v>
      </c>
      <c r="J249" s="55">
        <v>3136</v>
      </c>
      <c r="K249" s="49">
        <v>20</v>
      </c>
      <c r="L249" s="48">
        <f t="shared" si="21"/>
        <v>43.22199500748877</v>
      </c>
      <c r="M249" s="48">
        <v>0</v>
      </c>
      <c r="N249" s="21">
        <f t="shared" si="18"/>
        <v>20</v>
      </c>
      <c r="O249" s="45">
        <f t="shared" si="19"/>
        <v>18</v>
      </c>
      <c r="P249" s="45">
        <f t="shared" si="22"/>
        <v>2</v>
      </c>
      <c r="Q249" s="60"/>
    </row>
    <row r="250" spans="1:17" ht="27.75" customHeight="1">
      <c r="A250" s="23">
        <v>233</v>
      </c>
      <c r="B250" s="24" t="s">
        <v>256</v>
      </c>
      <c r="C250" s="103">
        <v>26.530104832268375</v>
      </c>
      <c r="D250" s="102">
        <v>5.901510583067092</v>
      </c>
      <c r="E250" s="101"/>
      <c r="F250" s="101">
        <v>5.541134185303514</v>
      </c>
      <c r="G250" s="101"/>
      <c r="H250" s="101">
        <v>0.36037639776357827</v>
      </c>
      <c r="I250" s="50" t="e">
        <f t="shared" si="20"/>
        <v>#REF!</v>
      </c>
      <c r="J250" s="55">
        <v>2821</v>
      </c>
      <c r="K250" s="49">
        <v>15</v>
      </c>
      <c r="L250" s="48">
        <f t="shared" si="21"/>
        <v>41.53010483226838</v>
      </c>
      <c r="M250" s="48">
        <v>0</v>
      </c>
      <c r="N250" s="21">
        <f t="shared" si="18"/>
        <v>15</v>
      </c>
      <c r="O250" s="45">
        <f t="shared" si="19"/>
        <v>13.5</v>
      </c>
      <c r="P250" s="45">
        <f t="shared" si="22"/>
        <v>1.5</v>
      </c>
      <c r="Q250" s="60"/>
    </row>
    <row r="251" spans="1:17" ht="27.75" customHeight="1">
      <c r="A251" s="23">
        <v>234</v>
      </c>
      <c r="B251" s="24" t="s">
        <v>257</v>
      </c>
      <c r="C251" s="103">
        <v>146.41515823100727</v>
      </c>
      <c r="D251" s="102">
        <v>137.825760207647</v>
      </c>
      <c r="E251" s="101"/>
      <c r="F251" s="101">
        <v>130.6346810422282</v>
      </c>
      <c r="G251" s="101"/>
      <c r="H251" s="101">
        <v>7.191079165418787</v>
      </c>
      <c r="I251" s="50" t="e">
        <f t="shared" si="20"/>
        <v>#REF!</v>
      </c>
      <c r="J251" s="55">
        <v>1857</v>
      </c>
      <c r="K251" s="49">
        <v>5</v>
      </c>
      <c r="L251" s="48">
        <f t="shared" si="21"/>
        <v>151.41515823100727</v>
      </c>
      <c r="M251" s="48">
        <v>0</v>
      </c>
      <c r="N251" s="21">
        <f t="shared" si="18"/>
        <v>5</v>
      </c>
      <c r="O251" s="45">
        <f t="shared" si="19"/>
        <v>4.5</v>
      </c>
      <c r="P251" s="45">
        <f t="shared" si="22"/>
        <v>0.5</v>
      </c>
      <c r="Q251" s="60"/>
    </row>
    <row r="252" spans="1:17" ht="27.75" customHeight="1">
      <c r="A252" s="23">
        <v>235</v>
      </c>
      <c r="B252" s="24" t="s">
        <v>258</v>
      </c>
      <c r="C252" s="103">
        <v>67.96218606508286</v>
      </c>
      <c r="D252" s="102">
        <v>14.712826911559194</v>
      </c>
      <c r="E252" s="101"/>
      <c r="F252" s="101">
        <v>12.946420443202236</v>
      </c>
      <c r="G252" s="101"/>
      <c r="H252" s="101">
        <v>1.7664064683569576</v>
      </c>
      <c r="I252" s="50" t="e">
        <f t="shared" si="20"/>
        <v>#REF!</v>
      </c>
      <c r="J252" s="55">
        <v>2363</v>
      </c>
      <c r="K252" s="49">
        <v>15</v>
      </c>
      <c r="L252" s="48">
        <f t="shared" si="21"/>
        <v>82.96218606508286</v>
      </c>
      <c r="M252" s="48">
        <v>0</v>
      </c>
      <c r="N252" s="21">
        <f t="shared" si="18"/>
        <v>15</v>
      </c>
      <c r="O252" s="45">
        <f t="shared" si="19"/>
        <v>13.5</v>
      </c>
      <c r="P252" s="45">
        <f t="shared" si="22"/>
        <v>1.5</v>
      </c>
      <c r="Q252" s="60"/>
    </row>
    <row r="253" spans="1:17" ht="27.75" customHeight="1">
      <c r="A253" s="23">
        <v>236</v>
      </c>
      <c r="B253" s="24" t="s">
        <v>259</v>
      </c>
      <c r="C253" s="103">
        <v>17.119563</v>
      </c>
      <c r="D253" s="102">
        <v>2.374863</v>
      </c>
      <c r="E253" s="101"/>
      <c r="F253" s="101">
        <v>2.3028</v>
      </c>
      <c r="G253" s="101"/>
      <c r="H253" s="101">
        <v>0.072063</v>
      </c>
      <c r="I253" s="50" t="e">
        <f t="shared" si="20"/>
        <v>#REF!</v>
      </c>
      <c r="J253" s="55">
        <v>889</v>
      </c>
      <c r="K253" s="49">
        <v>10</v>
      </c>
      <c r="L253" s="48">
        <f t="shared" si="21"/>
        <v>27.119563</v>
      </c>
      <c r="M253" s="48">
        <f>30-L253</f>
        <v>2.8804370000000006</v>
      </c>
      <c r="N253" s="21">
        <f t="shared" si="18"/>
        <v>12.880437</v>
      </c>
      <c r="O253" s="45">
        <f t="shared" si="19"/>
        <v>11.592393300000001</v>
      </c>
      <c r="P253" s="45">
        <f t="shared" si="22"/>
        <v>1.2880436999999993</v>
      </c>
      <c r="Q253" s="60"/>
    </row>
    <row r="254" spans="1:17" s="4" customFormat="1" ht="27.75" customHeight="1">
      <c r="A254" s="121" t="s">
        <v>260</v>
      </c>
      <c r="B254" s="122"/>
      <c r="C254" s="97">
        <v>1273.33</v>
      </c>
      <c r="D254" s="22">
        <v>651.28</v>
      </c>
      <c r="E254" s="22">
        <v>123.564762</v>
      </c>
      <c r="F254" s="22">
        <v>28.600400000000004</v>
      </c>
      <c r="G254" s="22">
        <v>427.48</v>
      </c>
      <c r="H254" s="22">
        <v>71.633606</v>
      </c>
      <c r="I254" s="50" t="e">
        <f t="shared" si="20"/>
        <v>#REF!</v>
      </c>
      <c r="J254" s="46">
        <f>SUM(J255:J285)</f>
        <v>59886</v>
      </c>
      <c r="K254" s="49">
        <f>SUM(K255:K285)</f>
        <v>375</v>
      </c>
      <c r="L254" s="48">
        <f t="shared" si="21"/>
        <v>1648.33</v>
      </c>
      <c r="M254" s="48">
        <f>SUM(M255:M285)</f>
        <v>0</v>
      </c>
      <c r="N254" s="21">
        <f t="shared" si="18"/>
        <v>375</v>
      </c>
      <c r="O254" s="45">
        <f t="shared" si="19"/>
        <v>337.5</v>
      </c>
      <c r="P254" s="45">
        <f t="shared" si="22"/>
        <v>37.5</v>
      </c>
      <c r="Q254" s="60"/>
    </row>
    <row r="255" spans="1:17" ht="27.75" customHeight="1">
      <c r="A255" s="23">
        <v>237</v>
      </c>
      <c r="B255" s="24" t="s">
        <v>261</v>
      </c>
      <c r="C255" s="99">
        <v>25.661438000000004</v>
      </c>
      <c r="D255" s="22">
        <v>13.871398000000001</v>
      </c>
      <c r="E255" s="101">
        <v>3.8</v>
      </c>
      <c r="F255" s="101"/>
      <c r="G255" s="101">
        <v>5</v>
      </c>
      <c r="H255" s="101">
        <v>5.071398</v>
      </c>
      <c r="I255" s="50" t="e">
        <f t="shared" si="20"/>
        <v>#REF!</v>
      </c>
      <c r="J255" s="55">
        <v>1186</v>
      </c>
      <c r="K255" s="49">
        <v>15</v>
      </c>
      <c r="L255" s="48">
        <f t="shared" si="21"/>
        <v>40.661438000000004</v>
      </c>
      <c r="M255" s="48">
        <v>0</v>
      </c>
      <c r="N255" s="21">
        <f t="shared" si="18"/>
        <v>15</v>
      </c>
      <c r="O255" s="45">
        <f t="shared" si="19"/>
        <v>13.5</v>
      </c>
      <c r="P255" s="45">
        <f t="shared" si="22"/>
        <v>1.5</v>
      </c>
      <c r="Q255" s="60"/>
    </row>
    <row r="256" spans="1:17" ht="27.75" customHeight="1">
      <c r="A256" s="23">
        <v>238</v>
      </c>
      <c r="B256" s="24" t="s">
        <v>262</v>
      </c>
      <c r="C256" s="99">
        <v>56.18307299999999</v>
      </c>
      <c r="D256" s="22">
        <v>14.257943</v>
      </c>
      <c r="E256" s="101">
        <v>8.8554</v>
      </c>
      <c r="F256" s="101"/>
      <c r="G256" s="101">
        <v>5</v>
      </c>
      <c r="H256" s="101">
        <v>0.402543</v>
      </c>
      <c r="I256" s="50" t="e">
        <f t="shared" si="20"/>
        <v>#REF!</v>
      </c>
      <c r="J256" s="55">
        <v>1650</v>
      </c>
      <c r="K256" s="49">
        <v>15</v>
      </c>
      <c r="L256" s="48">
        <f t="shared" si="21"/>
        <v>71.183073</v>
      </c>
      <c r="M256" s="48">
        <v>0</v>
      </c>
      <c r="N256" s="21">
        <f t="shared" si="18"/>
        <v>15</v>
      </c>
      <c r="O256" s="45">
        <f t="shared" si="19"/>
        <v>13.5</v>
      </c>
      <c r="P256" s="45">
        <f t="shared" si="22"/>
        <v>1.5</v>
      </c>
      <c r="Q256" s="60"/>
    </row>
    <row r="257" spans="1:17" ht="27.75" customHeight="1">
      <c r="A257" s="23">
        <v>239</v>
      </c>
      <c r="B257" s="24" t="s">
        <v>263</v>
      </c>
      <c r="C257" s="99">
        <v>36.062749000000004</v>
      </c>
      <c r="D257" s="22">
        <v>9.449349</v>
      </c>
      <c r="E257" s="101">
        <v>3.20556</v>
      </c>
      <c r="F257" s="101"/>
      <c r="G257" s="101">
        <v>6</v>
      </c>
      <c r="H257" s="101">
        <v>0.243789</v>
      </c>
      <c r="I257" s="50" t="e">
        <f t="shared" si="20"/>
        <v>#REF!</v>
      </c>
      <c r="J257" s="55">
        <v>1267</v>
      </c>
      <c r="K257" s="49">
        <v>15</v>
      </c>
      <c r="L257" s="48">
        <f t="shared" si="21"/>
        <v>51.062749000000004</v>
      </c>
      <c r="M257" s="48">
        <v>0</v>
      </c>
      <c r="N257" s="21">
        <f t="shared" si="18"/>
        <v>15</v>
      </c>
      <c r="O257" s="45">
        <f t="shared" si="19"/>
        <v>13.5</v>
      </c>
      <c r="P257" s="45">
        <f t="shared" si="22"/>
        <v>1.5</v>
      </c>
      <c r="Q257" s="60"/>
    </row>
    <row r="258" spans="1:17" ht="27.75" customHeight="1">
      <c r="A258" s="23">
        <v>240</v>
      </c>
      <c r="B258" s="106" t="s">
        <v>264</v>
      </c>
      <c r="C258" s="99">
        <v>50.66044</v>
      </c>
      <c r="D258" s="22">
        <v>29.266469999999998</v>
      </c>
      <c r="E258" s="101">
        <v>2.33</v>
      </c>
      <c r="F258" s="101"/>
      <c r="G258" s="101">
        <v>25</v>
      </c>
      <c r="H258" s="101">
        <v>1.93647</v>
      </c>
      <c r="I258" s="50" t="e">
        <f t="shared" si="20"/>
        <v>#REF!</v>
      </c>
      <c r="J258" s="55">
        <v>2730</v>
      </c>
      <c r="K258" s="49">
        <v>15</v>
      </c>
      <c r="L258" s="48">
        <f t="shared" si="21"/>
        <v>65.66044</v>
      </c>
      <c r="M258" s="48">
        <v>0</v>
      </c>
      <c r="N258" s="21">
        <f t="shared" si="18"/>
        <v>15</v>
      </c>
      <c r="O258" s="45">
        <f t="shared" si="19"/>
        <v>13.5</v>
      </c>
      <c r="P258" s="45">
        <f t="shared" si="22"/>
        <v>1.5</v>
      </c>
      <c r="Q258" s="60"/>
    </row>
    <row r="259" spans="1:17" ht="27.75" customHeight="1">
      <c r="A259" s="23">
        <v>241</v>
      </c>
      <c r="B259" s="106" t="s">
        <v>265</v>
      </c>
      <c r="C259" s="99">
        <v>36.518558999999996</v>
      </c>
      <c r="D259" s="22">
        <v>19.172009</v>
      </c>
      <c r="E259" s="105">
        <v>12.428</v>
      </c>
      <c r="F259" s="105"/>
      <c r="G259" s="105">
        <v>5</v>
      </c>
      <c r="H259" s="105">
        <v>1.744009</v>
      </c>
      <c r="I259" s="50" t="e">
        <f t="shared" si="20"/>
        <v>#REF!</v>
      </c>
      <c r="J259" s="55">
        <v>2815</v>
      </c>
      <c r="K259" s="49">
        <v>15</v>
      </c>
      <c r="L259" s="48">
        <f t="shared" si="21"/>
        <v>51.518558999999996</v>
      </c>
      <c r="M259" s="48">
        <v>0</v>
      </c>
      <c r="N259" s="21">
        <f t="shared" si="18"/>
        <v>15</v>
      </c>
      <c r="O259" s="45">
        <f t="shared" si="19"/>
        <v>13.5</v>
      </c>
      <c r="P259" s="45">
        <f t="shared" si="22"/>
        <v>1.5</v>
      </c>
      <c r="Q259" s="60"/>
    </row>
    <row r="260" spans="1:17" ht="27.75" customHeight="1">
      <c r="A260" s="23">
        <v>242</v>
      </c>
      <c r="B260" s="106" t="s">
        <v>266</v>
      </c>
      <c r="C260" s="99">
        <v>63.71544299999999</v>
      </c>
      <c r="D260" s="22">
        <v>26.698663</v>
      </c>
      <c r="E260" s="105">
        <v>0.75</v>
      </c>
      <c r="F260" s="105"/>
      <c r="G260" s="105">
        <v>21</v>
      </c>
      <c r="H260" s="105">
        <v>4.948663</v>
      </c>
      <c r="I260" s="50" t="e">
        <f t="shared" si="20"/>
        <v>#REF!</v>
      </c>
      <c r="J260" s="55">
        <v>2665</v>
      </c>
      <c r="K260" s="49">
        <v>15</v>
      </c>
      <c r="L260" s="48">
        <f t="shared" si="21"/>
        <v>78.715443</v>
      </c>
      <c r="M260" s="48">
        <v>0</v>
      </c>
      <c r="N260" s="21">
        <f t="shared" si="18"/>
        <v>15</v>
      </c>
      <c r="O260" s="45">
        <f t="shared" si="19"/>
        <v>13.5</v>
      </c>
      <c r="P260" s="45">
        <f t="shared" si="22"/>
        <v>1.5</v>
      </c>
      <c r="Q260" s="60"/>
    </row>
    <row r="261" spans="1:17" ht="27.75" customHeight="1">
      <c r="A261" s="23">
        <v>243</v>
      </c>
      <c r="B261" s="106" t="s">
        <v>267</v>
      </c>
      <c r="C261" s="99">
        <v>36.736924</v>
      </c>
      <c r="D261" s="22">
        <v>21.673023999999998</v>
      </c>
      <c r="E261" s="101">
        <v>2.889162</v>
      </c>
      <c r="F261" s="101">
        <v>0.1491</v>
      </c>
      <c r="G261" s="101">
        <v>18</v>
      </c>
      <c r="H261" s="101">
        <v>0.634762</v>
      </c>
      <c r="I261" s="50" t="e">
        <f t="shared" si="20"/>
        <v>#REF!</v>
      </c>
      <c r="J261" s="55">
        <v>462</v>
      </c>
      <c r="K261" s="49">
        <v>10</v>
      </c>
      <c r="L261" s="48">
        <f t="shared" si="21"/>
        <v>46.736924</v>
      </c>
      <c r="M261" s="48">
        <v>0</v>
      </c>
      <c r="N261" s="21">
        <f t="shared" si="18"/>
        <v>10</v>
      </c>
      <c r="O261" s="45">
        <f t="shared" si="19"/>
        <v>9</v>
      </c>
      <c r="P261" s="45">
        <f t="shared" si="22"/>
        <v>1</v>
      </c>
      <c r="Q261" s="60"/>
    </row>
    <row r="262" spans="1:17" ht="27.75" customHeight="1">
      <c r="A262" s="23">
        <v>244</v>
      </c>
      <c r="B262" s="106" t="s">
        <v>268</v>
      </c>
      <c r="C262" s="107">
        <v>43.392115000000004</v>
      </c>
      <c r="D262" s="22">
        <v>13.444485</v>
      </c>
      <c r="E262" s="101">
        <v>0.6</v>
      </c>
      <c r="F262" s="101"/>
      <c r="G262" s="101">
        <v>7.175</v>
      </c>
      <c r="H262" s="101">
        <v>5.669485</v>
      </c>
      <c r="I262" s="50" t="e">
        <f t="shared" si="20"/>
        <v>#REF!</v>
      </c>
      <c r="J262" s="55">
        <v>3252</v>
      </c>
      <c r="K262" s="49">
        <v>20</v>
      </c>
      <c r="L262" s="48">
        <f t="shared" si="21"/>
        <v>63.392115000000004</v>
      </c>
      <c r="M262" s="48">
        <v>0</v>
      </c>
      <c r="N262" s="21">
        <f t="shared" si="18"/>
        <v>20</v>
      </c>
      <c r="O262" s="45">
        <f t="shared" si="19"/>
        <v>18</v>
      </c>
      <c r="P262" s="45">
        <f t="shared" si="22"/>
        <v>2</v>
      </c>
      <c r="Q262" s="60"/>
    </row>
    <row r="263" spans="1:17" ht="27.75" customHeight="1">
      <c r="A263" s="23">
        <v>245</v>
      </c>
      <c r="B263" s="24" t="s">
        <v>269</v>
      </c>
      <c r="C263" s="102">
        <v>36.528150000000004</v>
      </c>
      <c r="D263" s="108">
        <v>22.069509999999998</v>
      </c>
      <c r="E263" s="101">
        <v>1.92</v>
      </c>
      <c r="F263" s="101">
        <v>11.1812</v>
      </c>
      <c r="G263" s="101">
        <v>8</v>
      </c>
      <c r="H263" s="101">
        <v>0.96831</v>
      </c>
      <c r="I263" s="50" t="e">
        <f t="shared" si="20"/>
        <v>#REF!</v>
      </c>
      <c r="J263" s="55">
        <v>861</v>
      </c>
      <c r="K263" s="49">
        <v>10</v>
      </c>
      <c r="L263" s="48">
        <f t="shared" si="21"/>
        <v>46.528150000000004</v>
      </c>
      <c r="M263" s="48">
        <v>0</v>
      </c>
      <c r="N263" s="21">
        <f t="shared" si="18"/>
        <v>10</v>
      </c>
      <c r="O263" s="45">
        <f t="shared" si="19"/>
        <v>9</v>
      </c>
      <c r="P263" s="45">
        <f t="shared" si="22"/>
        <v>1</v>
      </c>
      <c r="Q263" s="60"/>
    </row>
    <row r="264" spans="1:17" ht="27.75" customHeight="1">
      <c r="A264" s="23">
        <v>246</v>
      </c>
      <c r="B264" s="24" t="s">
        <v>270</v>
      </c>
      <c r="C264" s="98">
        <v>28.590107</v>
      </c>
      <c r="D264" s="108">
        <v>19.884807</v>
      </c>
      <c r="E264" s="26">
        <v>7.5</v>
      </c>
      <c r="F264" s="26">
        <v>2.5765</v>
      </c>
      <c r="G264" s="26">
        <v>9</v>
      </c>
      <c r="H264" s="26">
        <v>0.808307</v>
      </c>
      <c r="I264" s="50" t="e">
        <f t="shared" si="20"/>
        <v>#REF!</v>
      </c>
      <c r="J264" s="55">
        <v>373</v>
      </c>
      <c r="K264" s="49">
        <v>10</v>
      </c>
      <c r="L264" s="48">
        <f t="shared" si="21"/>
        <v>38.590107</v>
      </c>
      <c r="M264" s="48">
        <v>0</v>
      </c>
      <c r="N264" s="21">
        <f t="shared" si="18"/>
        <v>10</v>
      </c>
      <c r="O264" s="45">
        <f t="shared" si="19"/>
        <v>9</v>
      </c>
      <c r="P264" s="45">
        <f t="shared" si="22"/>
        <v>1</v>
      </c>
      <c r="Q264" s="60"/>
    </row>
    <row r="265" spans="1:17" ht="27.75" customHeight="1">
      <c r="A265" s="23">
        <v>247</v>
      </c>
      <c r="B265" s="24" t="s">
        <v>271</v>
      </c>
      <c r="C265" s="98">
        <v>72.02699</v>
      </c>
      <c r="D265" s="108">
        <v>39.65342</v>
      </c>
      <c r="E265" s="26">
        <v>7.5</v>
      </c>
      <c r="F265" s="26">
        <v>0.968</v>
      </c>
      <c r="G265" s="26">
        <v>30.575</v>
      </c>
      <c r="H265" s="26">
        <v>0.61042</v>
      </c>
      <c r="I265" s="50" t="e">
        <f t="shared" si="20"/>
        <v>#REF!</v>
      </c>
      <c r="J265" s="55">
        <v>2095</v>
      </c>
      <c r="K265" s="49">
        <v>5</v>
      </c>
      <c r="L265" s="48">
        <f t="shared" si="21"/>
        <v>77.02699</v>
      </c>
      <c r="M265" s="48">
        <v>0</v>
      </c>
      <c r="N265" s="21">
        <f aca="true" t="shared" si="23" ref="N265:N303">K265+M265</f>
        <v>5</v>
      </c>
      <c r="O265" s="45">
        <f aca="true" t="shared" si="24" ref="O265:O303">N265*0.9</f>
        <v>4.5</v>
      </c>
      <c r="P265" s="45">
        <f t="shared" si="22"/>
        <v>0.5</v>
      </c>
      <c r="Q265" s="60"/>
    </row>
    <row r="266" spans="1:17" ht="27.75" customHeight="1">
      <c r="A266" s="23">
        <v>248</v>
      </c>
      <c r="B266" s="106" t="s">
        <v>272</v>
      </c>
      <c r="C266" s="98">
        <v>17.430486</v>
      </c>
      <c r="D266" s="108">
        <v>8.170636</v>
      </c>
      <c r="E266" s="26">
        <v>0.84</v>
      </c>
      <c r="F266" s="26">
        <v>0.8</v>
      </c>
      <c r="G266" s="26">
        <v>6</v>
      </c>
      <c r="H266" s="26">
        <v>0.530636</v>
      </c>
      <c r="I266" s="50" t="e">
        <f aca="true" t="shared" si="25" ref="I266:I303">D266+#REF!</f>
        <v>#REF!</v>
      </c>
      <c r="J266" s="55">
        <v>1230</v>
      </c>
      <c r="K266" s="49">
        <v>15</v>
      </c>
      <c r="L266" s="48">
        <f t="shared" si="21"/>
        <v>32.430486</v>
      </c>
      <c r="M266" s="48">
        <v>0</v>
      </c>
      <c r="N266" s="21">
        <f t="shared" si="23"/>
        <v>15</v>
      </c>
      <c r="O266" s="45">
        <f t="shared" si="24"/>
        <v>13.5</v>
      </c>
      <c r="P266" s="45">
        <f t="shared" si="22"/>
        <v>1.5</v>
      </c>
      <c r="Q266" s="60"/>
    </row>
    <row r="267" spans="1:17" ht="27.75" customHeight="1">
      <c r="A267" s="23">
        <v>249</v>
      </c>
      <c r="B267" s="106" t="s">
        <v>273</v>
      </c>
      <c r="C267" s="98">
        <v>50.032858</v>
      </c>
      <c r="D267" s="108">
        <v>39.553588</v>
      </c>
      <c r="E267" s="26">
        <v>10.22246</v>
      </c>
      <c r="F267" s="26">
        <v>1.4731</v>
      </c>
      <c r="G267" s="26">
        <v>23.5</v>
      </c>
      <c r="H267" s="26">
        <v>4.358028</v>
      </c>
      <c r="I267" s="50" t="e">
        <f t="shared" si="25"/>
        <v>#REF!</v>
      </c>
      <c r="J267" s="55">
        <v>2071</v>
      </c>
      <c r="K267" s="49">
        <v>5</v>
      </c>
      <c r="L267" s="48">
        <f aca="true" t="shared" si="26" ref="L267:L303">SUM(C267,K267)</f>
        <v>55.032858</v>
      </c>
      <c r="M267" s="48">
        <v>0</v>
      </c>
      <c r="N267" s="21">
        <f t="shared" si="23"/>
        <v>5</v>
      </c>
      <c r="O267" s="45">
        <f t="shared" si="24"/>
        <v>4.5</v>
      </c>
      <c r="P267" s="45">
        <f t="shared" si="22"/>
        <v>0.5</v>
      </c>
      <c r="Q267" s="60"/>
    </row>
    <row r="268" spans="1:17" ht="27.75" customHeight="1">
      <c r="A268" s="23">
        <v>250</v>
      </c>
      <c r="B268" s="106" t="s">
        <v>274</v>
      </c>
      <c r="C268" s="98">
        <v>64.14325</v>
      </c>
      <c r="D268" s="108">
        <v>44.22535</v>
      </c>
      <c r="E268" s="26">
        <v>1.86</v>
      </c>
      <c r="F268" s="26">
        <v>0.53</v>
      </c>
      <c r="G268" s="26">
        <v>38.5</v>
      </c>
      <c r="H268" s="26">
        <v>3.33535</v>
      </c>
      <c r="I268" s="50" t="e">
        <f t="shared" si="25"/>
        <v>#REF!</v>
      </c>
      <c r="J268" s="55">
        <v>3221</v>
      </c>
      <c r="K268" s="49">
        <v>5</v>
      </c>
      <c r="L268" s="48">
        <f t="shared" si="26"/>
        <v>69.14325</v>
      </c>
      <c r="M268" s="48">
        <v>0</v>
      </c>
      <c r="N268" s="21">
        <f t="shared" si="23"/>
        <v>5</v>
      </c>
      <c r="O268" s="45">
        <f t="shared" si="24"/>
        <v>4.5</v>
      </c>
      <c r="P268" s="45">
        <f t="shared" si="22"/>
        <v>0.5</v>
      </c>
      <c r="Q268" s="60"/>
    </row>
    <row r="269" spans="1:17" ht="27.75" customHeight="1">
      <c r="A269" s="23">
        <v>251</v>
      </c>
      <c r="B269" s="106" t="s">
        <v>275</v>
      </c>
      <c r="C269" s="98">
        <v>23.386692</v>
      </c>
      <c r="D269" s="108">
        <v>10.497691999999999</v>
      </c>
      <c r="E269" s="26">
        <v>4.53</v>
      </c>
      <c r="F269" s="26">
        <v>0.6</v>
      </c>
      <c r="G269" s="26">
        <v>5</v>
      </c>
      <c r="H269" s="26">
        <v>0.367692</v>
      </c>
      <c r="I269" s="50" t="e">
        <f t="shared" si="25"/>
        <v>#REF!</v>
      </c>
      <c r="J269" s="55">
        <v>452</v>
      </c>
      <c r="K269" s="49">
        <v>10</v>
      </c>
      <c r="L269" s="48">
        <f t="shared" si="26"/>
        <v>33.386692</v>
      </c>
      <c r="M269" s="48">
        <v>0</v>
      </c>
      <c r="N269" s="21">
        <f t="shared" si="23"/>
        <v>10</v>
      </c>
      <c r="O269" s="45">
        <f t="shared" si="24"/>
        <v>9</v>
      </c>
      <c r="P269" s="45">
        <f t="shared" si="22"/>
        <v>1</v>
      </c>
      <c r="Q269" s="60"/>
    </row>
    <row r="270" spans="1:17" ht="27.75" customHeight="1">
      <c r="A270" s="23">
        <v>252</v>
      </c>
      <c r="B270" s="106" t="s">
        <v>276</v>
      </c>
      <c r="C270" s="98">
        <v>50.507713</v>
      </c>
      <c r="D270" s="108">
        <v>32.636553</v>
      </c>
      <c r="E270" s="26">
        <v>7.99176</v>
      </c>
      <c r="F270" s="26">
        <v>1.752</v>
      </c>
      <c r="G270" s="26">
        <v>22.5</v>
      </c>
      <c r="H270" s="26">
        <v>0.392793</v>
      </c>
      <c r="I270" s="50" t="e">
        <f t="shared" si="25"/>
        <v>#REF!</v>
      </c>
      <c r="J270" s="55">
        <v>1684</v>
      </c>
      <c r="K270" s="49">
        <v>5</v>
      </c>
      <c r="L270" s="48">
        <f t="shared" si="26"/>
        <v>55.507713</v>
      </c>
      <c r="M270" s="48">
        <v>0</v>
      </c>
      <c r="N270" s="21">
        <f t="shared" si="23"/>
        <v>5</v>
      </c>
      <c r="O270" s="45">
        <f t="shared" si="24"/>
        <v>4.5</v>
      </c>
      <c r="P270" s="45">
        <f t="shared" si="22"/>
        <v>0.5</v>
      </c>
      <c r="Q270" s="60"/>
    </row>
    <row r="271" spans="1:17" ht="27.75" customHeight="1">
      <c r="A271" s="23">
        <v>253</v>
      </c>
      <c r="B271" s="24" t="s">
        <v>277</v>
      </c>
      <c r="C271" s="98">
        <v>29.038652</v>
      </c>
      <c r="D271" s="108">
        <v>6.379052</v>
      </c>
      <c r="E271" s="101"/>
      <c r="F271" s="101"/>
      <c r="G271" s="101">
        <v>6</v>
      </c>
      <c r="H271" s="101">
        <v>0.379052</v>
      </c>
      <c r="I271" s="50" t="e">
        <f t="shared" si="25"/>
        <v>#REF!</v>
      </c>
      <c r="J271" s="55">
        <v>2959</v>
      </c>
      <c r="K271" s="49">
        <v>15</v>
      </c>
      <c r="L271" s="48">
        <f t="shared" si="26"/>
        <v>44.038652</v>
      </c>
      <c r="M271" s="48">
        <v>0</v>
      </c>
      <c r="N271" s="21">
        <f t="shared" si="23"/>
        <v>15</v>
      </c>
      <c r="O271" s="45">
        <f t="shared" si="24"/>
        <v>13.5</v>
      </c>
      <c r="P271" s="45">
        <f t="shared" si="22"/>
        <v>1.5</v>
      </c>
      <c r="Q271" s="60"/>
    </row>
    <row r="272" spans="1:17" ht="27.75" customHeight="1">
      <c r="A272" s="23">
        <v>254</v>
      </c>
      <c r="B272" s="24" t="s">
        <v>278</v>
      </c>
      <c r="C272" s="98">
        <v>54.347488</v>
      </c>
      <c r="D272" s="108">
        <v>34.771588</v>
      </c>
      <c r="E272" s="101">
        <v>18.895</v>
      </c>
      <c r="F272" s="101">
        <v>0.5</v>
      </c>
      <c r="G272" s="101">
        <v>5</v>
      </c>
      <c r="H272" s="101">
        <v>10.376588</v>
      </c>
      <c r="I272" s="50" t="e">
        <f t="shared" si="25"/>
        <v>#REF!</v>
      </c>
      <c r="J272" s="55">
        <v>3968</v>
      </c>
      <c r="K272" s="49">
        <v>5</v>
      </c>
      <c r="L272" s="48">
        <f t="shared" si="26"/>
        <v>59.347488</v>
      </c>
      <c r="M272" s="48">
        <v>0</v>
      </c>
      <c r="N272" s="21">
        <f t="shared" si="23"/>
        <v>5</v>
      </c>
      <c r="O272" s="45">
        <f t="shared" si="24"/>
        <v>4.5</v>
      </c>
      <c r="P272" s="45">
        <f t="shared" si="22"/>
        <v>0.5</v>
      </c>
      <c r="Q272" s="60"/>
    </row>
    <row r="273" spans="1:17" ht="27.75" customHeight="1">
      <c r="A273" s="23">
        <v>255</v>
      </c>
      <c r="B273" s="24" t="s">
        <v>279</v>
      </c>
      <c r="C273" s="98">
        <v>23.134703000000002</v>
      </c>
      <c r="D273" s="108">
        <v>11.135102999999999</v>
      </c>
      <c r="E273" s="101">
        <v>2.004</v>
      </c>
      <c r="F273" s="101">
        <v>3.4125</v>
      </c>
      <c r="G273" s="101">
        <v>5</v>
      </c>
      <c r="H273" s="101">
        <v>0.718603</v>
      </c>
      <c r="I273" s="50" t="e">
        <f t="shared" si="25"/>
        <v>#REF!</v>
      </c>
      <c r="J273" s="55">
        <v>1865</v>
      </c>
      <c r="K273" s="49">
        <v>15</v>
      </c>
      <c r="L273" s="48">
        <f t="shared" si="26"/>
        <v>38.134703</v>
      </c>
      <c r="M273" s="48">
        <v>0</v>
      </c>
      <c r="N273" s="21">
        <f t="shared" si="23"/>
        <v>15</v>
      </c>
      <c r="O273" s="45">
        <f t="shared" si="24"/>
        <v>13.5</v>
      </c>
      <c r="P273" s="45">
        <f t="shared" si="22"/>
        <v>1.5</v>
      </c>
      <c r="Q273" s="60"/>
    </row>
    <row r="274" spans="1:17" ht="27.75" customHeight="1">
      <c r="A274" s="23">
        <v>256</v>
      </c>
      <c r="B274" s="24" t="s">
        <v>280</v>
      </c>
      <c r="C274" s="98">
        <v>18.862242000000002</v>
      </c>
      <c r="D274" s="108">
        <v>9.781742000000001</v>
      </c>
      <c r="E274" s="101">
        <v>0.81336</v>
      </c>
      <c r="F274" s="101"/>
      <c r="G274" s="101">
        <v>5.63</v>
      </c>
      <c r="H274" s="101">
        <v>3.338382</v>
      </c>
      <c r="I274" s="50" t="e">
        <f t="shared" si="25"/>
        <v>#REF!</v>
      </c>
      <c r="J274" s="55">
        <v>1528</v>
      </c>
      <c r="K274" s="49">
        <v>15</v>
      </c>
      <c r="L274" s="48">
        <f t="shared" si="26"/>
        <v>33.862242</v>
      </c>
      <c r="M274" s="48">
        <v>0</v>
      </c>
      <c r="N274" s="21">
        <f t="shared" si="23"/>
        <v>15</v>
      </c>
      <c r="O274" s="45">
        <f t="shared" si="24"/>
        <v>13.5</v>
      </c>
      <c r="P274" s="45">
        <f t="shared" si="22"/>
        <v>1.5</v>
      </c>
      <c r="Q274" s="60"/>
    </row>
    <row r="275" spans="1:17" ht="27.75" customHeight="1">
      <c r="A275" s="23">
        <v>257</v>
      </c>
      <c r="B275" s="24" t="s">
        <v>281</v>
      </c>
      <c r="C275" s="98">
        <v>29.169386000000003</v>
      </c>
      <c r="D275" s="108">
        <v>16.904636</v>
      </c>
      <c r="E275" s="101">
        <v>0.96</v>
      </c>
      <c r="F275" s="101">
        <v>3.688</v>
      </c>
      <c r="G275" s="101">
        <v>9</v>
      </c>
      <c r="H275" s="101">
        <v>3.256636</v>
      </c>
      <c r="I275" s="50" t="e">
        <f t="shared" si="25"/>
        <v>#REF!</v>
      </c>
      <c r="J275" s="55">
        <v>551</v>
      </c>
      <c r="K275" s="49">
        <v>10</v>
      </c>
      <c r="L275" s="48">
        <f t="shared" si="26"/>
        <v>39.169386</v>
      </c>
      <c r="M275" s="48">
        <v>0</v>
      </c>
      <c r="N275" s="21">
        <f t="shared" si="23"/>
        <v>10</v>
      </c>
      <c r="O275" s="45">
        <f t="shared" si="24"/>
        <v>9</v>
      </c>
      <c r="P275" s="45">
        <f t="shared" si="22"/>
        <v>1</v>
      </c>
      <c r="Q275" s="60"/>
    </row>
    <row r="276" spans="1:17" ht="27.75" customHeight="1">
      <c r="A276" s="23">
        <v>258</v>
      </c>
      <c r="B276" s="24" t="s">
        <v>282</v>
      </c>
      <c r="C276" s="98">
        <v>35.301165000000005</v>
      </c>
      <c r="D276" s="108">
        <v>13.060165000000001</v>
      </c>
      <c r="E276" s="101">
        <v>2.5</v>
      </c>
      <c r="F276" s="101">
        <v>0.62</v>
      </c>
      <c r="G276" s="101">
        <v>9.5</v>
      </c>
      <c r="H276" s="101">
        <v>0.440165</v>
      </c>
      <c r="I276" s="50" t="e">
        <f t="shared" si="25"/>
        <v>#REF!</v>
      </c>
      <c r="J276" s="55">
        <v>1639</v>
      </c>
      <c r="K276" s="49">
        <v>15</v>
      </c>
      <c r="L276" s="48">
        <f t="shared" si="26"/>
        <v>50.301165000000005</v>
      </c>
      <c r="M276" s="48">
        <v>0</v>
      </c>
      <c r="N276" s="21">
        <f t="shared" si="23"/>
        <v>15</v>
      </c>
      <c r="O276" s="45">
        <f t="shared" si="24"/>
        <v>13.5</v>
      </c>
      <c r="P276" s="45">
        <f t="shared" si="22"/>
        <v>1.5</v>
      </c>
      <c r="Q276" s="60"/>
    </row>
    <row r="277" spans="1:17" ht="27.75" customHeight="1">
      <c r="A277" s="23">
        <v>259</v>
      </c>
      <c r="B277" s="24" t="s">
        <v>283</v>
      </c>
      <c r="C277" s="98">
        <v>56.663821999999996</v>
      </c>
      <c r="D277" s="108">
        <v>37.246122</v>
      </c>
      <c r="E277" s="101">
        <v>0.36</v>
      </c>
      <c r="F277" s="101">
        <v>0.35</v>
      </c>
      <c r="G277" s="101">
        <v>36</v>
      </c>
      <c r="H277" s="101">
        <v>0.536122</v>
      </c>
      <c r="I277" s="50" t="e">
        <f t="shared" si="25"/>
        <v>#REF!</v>
      </c>
      <c r="J277" s="55">
        <v>1344</v>
      </c>
      <c r="K277" s="49">
        <v>5</v>
      </c>
      <c r="L277" s="48">
        <f t="shared" si="26"/>
        <v>61.663821999999996</v>
      </c>
      <c r="M277" s="48">
        <v>0</v>
      </c>
      <c r="N277" s="21">
        <f t="shared" si="23"/>
        <v>5</v>
      </c>
      <c r="O277" s="45">
        <f t="shared" si="24"/>
        <v>4.5</v>
      </c>
      <c r="P277" s="45">
        <f t="shared" si="22"/>
        <v>0.5</v>
      </c>
      <c r="Q277" s="60"/>
    </row>
    <row r="278" spans="1:17" ht="27.75" customHeight="1">
      <c r="A278" s="23">
        <v>260</v>
      </c>
      <c r="B278" s="24" t="s">
        <v>284</v>
      </c>
      <c r="C278" s="98">
        <v>87.242447</v>
      </c>
      <c r="D278" s="108">
        <v>52.229417</v>
      </c>
      <c r="E278" s="26">
        <v>1.1715</v>
      </c>
      <c r="F278" s="26"/>
      <c r="G278" s="26">
        <v>38</v>
      </c>
      <c r="H278" s="26">
        <v>13.057917</v>
      </c>
      <c r="I278" s="50" t="e">
        <f t="shared" si="25"/>
        <v>#REF!</v>
      </c>
      <c r="J278" s="55">
        <v>3522</v>
      </c>
      <c r="K278" s="49">
        <v>5</v>
      </c>
      <c r="L278" s="48">
        <f t="shared" si="26"/>
        <v>92.242447</v>
      </c>
      <c r="M278" s="48">
        <v>0</v>
      </c>
      <c r="N278" s="21">
        <f t="shared" si="23"/>
        <v>5</v>
      </c>
      <c r="O278" s="45">
        <f t="shared" si="24"/>
        <v>4.5</v>
      </c>
      <c r="P278" s="45">
        <f t="shared" si="22"/>
        <v>0.5</v>
      </c>
      <c r="Q278" s="60"/>
    </row>
    <row r="279" spans="1:17" ht="27.75" customHeight="1">
      <c r="A279" s="23">
        <v>261</v>
      </c>
      <c r="B279" s="24" t="s">
        <v>285</v>
      </c>
      <c r="C279" s="98">
        <v>39.783326</v>
      </c>
      <c r="D279" s="108">
        <v>9.117326</v>
      </c>
      <c r="E279" s="26">
        <v>3.44</v>
      </c>
      <c r="F279" s="26"/>
      <c r="G279" s="26">
        <v>5</v>
      </c>
      <c r="H279" s="26">
        <v>0.677326</v>
      </c>
      <c r="I279" s="50" t="e">
        <f t="shared" si="25"/>
        <v>#REF!</v>
      </c>
      <c r="J279" s="55">
        <v>3574</v>
      </c>
      <c r="K279" s="49">
        <v>20</v>
      </c>
      <c r="L279" s="48">
        <f t="shared" si="26"/>
        <v>59.783326</v>
      </c>
      <c r="M279" s="48">
        <v>0</v>
      </c>
      <c r="N279" s="21">
        <f t="shared" si="23"/>
        <v>20</v>
      </c>
      <c r="O279" s="45">
        <f t="shared" si="24"/>
        <v>18</v>
      </c>
      <c r="P279" s="45">
        <f t="shared" si="22"/>
        <v>2</v>
      </c>
      <c r="Q279" s="60"/>
    </row>
    <row r="280" spans="1:17" ht="27.75" customHeight="1">
      <c r="A280" s="23">
        <v>262</v>
      </c>
      <c r="B280" s="24" t="s">
        <v>286</v>
      </c>
      <c r="C280" s="98">
        <v>22.976876</v>
      </c>
      <c r="D280" s="108">
        <v>9.895176000000001</v>
      </c>
      <c r="E280" s="26">
        <v>3.71</v>
      </c>
      <c r="F280" s="26"/>
      <c r="G280" s="26">
        <v>6</v>
      </c>
      <c r="H280" s="26">
        <v>0.185176</v>
      </c>
      <c r="I280" s="50" t="e">
        <f t="shared" si="25"/>
        <v>#REF!</v>
      </c>
      <c r="J280" s="55">
        <v>880</v>
      </c>
      <c r="K280" s="49">
        <v>10</v>
      </c>
      <c r="L280" s="48">
        <f t="shared" si="26"/>
        <v>32.976876000000004</v>
      </c>
      <c r="M280" s="48">
        <v>0</v>
      </c>
      <c r="N280" s="21">
        <f t="shared" si="23"/>
        <v>10</v>
      </c>
      <c r="O280" s="45">
        <f t="shared" si="24"/>
        <v>9</v>
      </c>
      <c r="P280" s="45">
        <f t="shared" si="22"/>
        <v>1</v>
      </c>
      <c r="Q280" s="60"/>
    </row>
    <row r="281" spans="1:17" ht="27.75" customHeight="1">
      <c r="A281" s="23">
        <v>263</v>
      </c>
      <c r="B281" s="24" t="s">
        <v>287</v>
      </c>
      <c r="C281" s="98">
        <v>28.186459999999997</v>
      </c>
      <c r="D281" s="108">
        <v>10.32296</v>
      </c>
      <c r="E281" s="27">
        <v>4.98856</v>
      </c>
      <c r="F281" s="27"/>
      <c r="G281" s="27">
        <v>5</v>
      </c>
      <c r="H281" s="27">
        <v>0.3344</v>
      </c>
      <c r="I281" s="50" t="e">
        <f t="shared" si="25"/>
        <v>#REF!</v>
      </c>
      <c r="J281" s="56">
        <v>1473</v>
      </c>
      <c r="K281" s="49">
        <v>15</v>
      </c>
      <c r="L281" s="48">
        <f t="shared" si="26"/>
        <v>43.18646</v>
      </c>
      <c r="M281" s="48">
        <v>0</v>
      </c>
      <c r="N281" s="21">
        <f t="shared" si="23"/>
        <v>15</v>
      </c>
      <c r="O281" s="45">
        <f t="shared" si="24"/>
        <v>13.5</v>
      </c>
      <c r="P281" s="45">
        <f t="shared" si="22"/>
        <v>1.5</v>
      </c>
      <c r="Q281" s="60"/>
    </row>
    <row r="282" spans="1:17" ht="27.75" customHeight="1">
      <c r="A282" s="23">
        <v>264</v>
      </c>
      <c r="B282" s="24" t="s">
        <v>288</v>
      </c>
      <c r="C282" s="98">
        <v>31.225212</v>
      </c>
      <c r="D282" s="108">
        <v>15.628012</v>
      </c>
      <c r="E282" s="26">
        <v>0</v>
      </c>
      <c r="F282" s="26"/>
      <c r="G282" s="26">
        <v>15</v>
      </c>
      <c r="H282" s="26">
        <v>0.628012</v>
      </c>
      <c r="I282" s="50" t="e">
        <f t="shared" si="25"/>
        <v>#REF!</v>
      </c>
      <c r="J282" s="55">
        <v>2126</v>
      </c>
      <c r="K282" s="49">
        <v>15</v>
      </c>
      <c r="L282" s="48">
        <f t="shared" si="26"/>
        <v>46.225212</v>
      </c>
      <c r="M282" s="48">
        <v>0</v>
      </c>
      <c r="N282" s="21">
        <f t="shared" si="23"/>
        <v>15</v>
      </c>
      <c r="O282" s="45">
        <f t="shared" si="24"/>
        <v>13.5</v>
      </c>
      <c r="P282" s="45">
        <f t="shared" si="22"/>
        <v>1.5</v>
      </c>
      <c r="Q282" s="60"/>
    </row>
    <row r="283" spans="1:17" ht="27.75" customHeight="1">
      <c r="A283" s="23">
        <v>265</v>
      </c>
      <c r="B283" s="24" t="s">
        <v>289</v>
      </c>
      <c r="C283" s="98">
        <v>48.1055</v>
      </c>
      <c r="D283" s="108">
        <v>29.793909999999997</v>
      </c>
      <c r="E283" s="26">
        <v>4.06</v>
      </c>
      <c r="F283" s="26"/>
      <c r="G283" s="26">
        <v>22.5</v>
      </c>
      <c r="H283" s="26">
        <v>3.23391</v>
      </c>
      <c r="I283" s="50" t="e">
        <f t="shared" si="25"/>
        <v>#REF!</v>
      </c>
      <c r="J283" s="55">
        <v>3072</v>
      </c>
      <c r="K283" s="49">
        <v>20</v>
      </c>
      <c r="L283" s="48">
        <f t="shared" si="26"/>
        <v>68.1055</v>
      </c>
      <c r="M283" s="48">
        <v>0</v>
      </c>
      <c r="N283" s="21">
        <f t="shared" si="23"/>
        <v>20</v>
      </c>
      <c r="O283" s="45">
        <f t="shared" si="24"/>
        <v>18</v>
      </c>
      <c r="P283" s="45">
        <f t="shared" si="22"/>
        <v>2</v>
      </c>
      <c r="Q283" s="60"/>
    </row>
    <row r="284" spans="1:17" ht="27.75" customHeight="1">
      <c r="A284" s="23">
        <v>266</v>
      </c>
      <c r="B284" s="24" t="s">
        <v>290</v>
      </c>
      <c r="C284" s="98">
        <v>45.797736</v>
      </c>
      <c r="D284" s="108">
        <v>21.940436000000002</v>
      </c>
      <c r="E284" s="26">
        <v>2.64</v>
      </c>
      <c r="F284" s="26"/>
      <c r="G284" s="26">
        <v>17</v>
      </c>
      <c r="H284" s="26">
        <v>2.300436</v>
      </c>
      <c r="I284" s="50" t="e">
        <f t="shared" si="25"/>
        <v>#REF!</v>
      </c>
      <c r="J284" s="55">
        <v>909</v>
      </c>
      <c r="K284" s="49">
        <v>10</v>
      </c>
      <c r="L284" s="48">
        <f t="shared" si="26"/>
        <v>55.797736</v>
      </c>
      <c r="M284" s="48">
        <v>0</v>
      </c>
      <c r="N284" s="21">
        <f t="shared" si="23"/>
        <v>10</v>
      </c>
      <c r="O284" s="45">
        <f t="shared" si="24"/>
        <v>9</v>
      </c>
      <c r="P284" s="45">
        <f t="shared" si="22"/>
        <v>1</v>
      </c>
      <c r="Q284" s="60"/>
    </row>
    <row r="285" spans="1:17" ht="27.75" customHeight="1">
      <c r="A285" s="23">
        <v>267</v>
      </c>
      <c r="B285" s="24" t="s">
        <v>291</v>
      </c>
      <c r="C285" s="98">
        <v>31.922526</v>
      </c>
      <c r="D285" s="108">
        <v>8.548226</v>
      </c>
      <c r="E285" s="26">
        <v>0.8</v>
      </c>
      <c r="F285" s="26"/>
      <c r="G285" s="26">
        <v>7.6</v>
      </c>
      <c r="H285" s="26">
        <v>0.148226</v>
      </c>
      <c r="I285" s="50" t="e">
        <f t="shared" si="25"/>
        <v>#REF!</v>
      </c>
      <c r="J285" s="55">
        <v>2462</v>
      </c>
      <c r="K285" s="49">
        <v>15</v>
      </c>
      <c r="L285" s="48">
        <f t="shared" si="26"/>
        <v>46.922526000000005</v>
      </c>
      <c r="M285" s="48">
        <v>0</v>
      </c>
      <c r="N285" s="21">
        <f t="shared" si="23"/>
        <v>15</v>
      </c>
      <c r="O285" s="45">
        <f t="shared" si="24"/>
        <v>13.5</v>
      </c>
      <c r="P285" s="45">
        <f t="shared" si="22"/>
        <v>1.5</v>
      </c>
      <c r="Q285" s="60"/>
    </row>
    <row r="286" spans="1:17" s="4" customFormat="1" ht="27.75" customHeight="1">
      <c r="A286" s="121" t="s">
        <v>292</v>
      </c>
      <c r="B286" s="122"/>
      <c r="C286" s="97">
        <v>4169.94</v>
      </c>
      <c r="D286" s="97">
        <v>1923.06</v>
      </c>
      <c r="E286" s="97">
        <v>1578.02</v>
      </c>
      <c r="F286" s="97">
        <v>172.00000000000003</v>
      </c>
      <c r="G286" s="97">
        <v>0</v>
      </c>
      <c r="H286" s="97">
        <v>173.04</v>
      </c>
      <c r="I286" s="50" t="e">
        <f t="shared" si="25"/>
        <v>#REF!</v>
      </c>
      <c r="J286" s="46">
        <f>SUM(J287:J303)</f>
        <v>43227</v>
      </c>
      <c r="K286" s="49">
        <f>SUM(K287:K303)</f>
        <v>185</v>
      </c>
      <c r="L286" s="48">
        <f t="shared" si="26"/>
        <v>4354.94</v>
      </c>
      <c r="M286" s="48">
        <f>SUM(M287:M303)</f>
        <v>0</v>
      </c>
      <c r="N286" s="21">
        <f t="shared" si="23"/>
        <v>185</v>
      </c>
      <c r="O286" s="45">
        <f t="shared" si="24"/>
        <v>166.5</v>
      </c>
      <c r="P286" s="45">
        <f t="shared" si="22"/>
        <v>18.5</v>
      </c>
      <c r="Q286" s="60"/>
    </row>
    <row r="287" spans="1:17" ht="27.75" customHeight="1">
      <c r="A287" s="23">
        <v>268</v>
      </c>
      <c r="B287" s="109" t="s">
        <v>293</v>
      </c>
      <c r="C287" s="98">
        <v>71.31</v>
      </c>
      <c r="D287" s="22">
        <v>10.89</v>
      </c>
      <c r="E287" s="110"/>
      <c r="F287" s="110">
        <v>2.2</v>
      </c>
      <c r="G287" s="110"/>
      <c r="H287" s="110">
        <v>8.69</v>
      </c>
      <c r="I287" s="50" t="e">
        <f t="shared" si="25"/>
        <v>#REF!</v>
      </c>
      <c r="J287" s="112">
        <v>5009</v>
      </c>
      <c r="K287" s="113">
        <v>20</v>
      </c>
      <c r="L287" s="50">
        <f t="shared" si="26"/>
        <v>91.31</v>
      </c>
      <c r="M287" s="48">
        <v>0</v>
      </c>
      <c r="N287" s="21">
        <f t="shared" si="23"/>
        <v>20</v>
      </c>
      <c r="O287" s="45">
        <f t="shared" si="24"/>
        <v>18</v>
      </c>
      <c r="P287" s="45">
        <f t="shared" si="22"/>
        <v>2</v>
      </c>
      <c r="Q287" s="60"/>
    </row>
    <row r="288" spans="1:17" ht="27.75" customHeight="1">
      <c r="A288" s="23">
        <v>269</v>
      </c>
      <c r="B288" s="109" t="s">
        <v>294</v>
      </c>
      <c r="C288" s="98">
        <v>119.03</v>
      </c>
      <c r="D288" s="22">
        <v>9.17</v>
      </c>
      <c r="E288" s="110"/>
      <c r="F288" s="110">
        <v>1</v>
      </c>
      <c r="G288" s="110"/>
      <c r="H288" s="110">
        <v>8.17</v>
      </c>
      <c r="I288" s="50" t="e">
        <f t="shared" si="25"/>
        <v>#REF!</v>
      </c>
      <c r="J288" s="112">
        <v>2756</v>
      </c>
      <c r="K288" s="113">
        <v>15</v>
      </c>
      <c r="L288" s="50">
        <f t="shared" si="26"/>
        <v>134.03</v>
      </c>
      <c r="M288" s="48">
        <v>0</v>
      </c>
      <c r="N288" s="21">
        <f t="shared" si="23"/>
        <v>15</v>
      </c>
      <c r="O288" s="45">
        <f t="shared" si="24"/>
        <v>13.5</v>
      </c>
      <c r="P288" s="45">
        <f t="shared" si="22"/>
        <v>1.5</v>
      </c>
      <c r="Q288" s="60"/>
    </row>
    <row r="289" spans="1:17" ht="27.75" customHeight="1">
      <c r="A289" s="23">
        <v>270</v>
      </c>
      <c r="B289" s="109" t="s">
        <v>295</v>
      </c>
      <c r="C289" s="98">
        <v>130.5</v>
      </c>
      <c r="D289" s="22">
        <v>58.93</v>
      </c>
      <c r="E289" s="110">
        <v>7.07</v>
      </c>
      <c r="F289" s="110">
        <v>50.3</v>
      </c>
      <c r="G289" s="110"/>
      <c r="H289" s="110">
        <v>1.56</v>
      </c>
      <c r="I289" s="50" t="e">
        <f t="shared" si="25"/>
        <v>#REF!</v>
      </c>
      <c r="J289" s="112">
        <v>2259</v>
      </c>
      <c r="K289" s="113">
        <v>5</v>
      </c>
      <c r="L289" s="50">
        <f t="shared" si="26"/>
        <v>135.5</v>
      </c>
      <c r="M289" s="48">
        <v>0</v>
      </c>
      <c r="N289" s="21">
        <f t="shared" si="23"/>
        <v>5</v>
      </c>
      <c r="O289" s="45">
        <f t="shared" si="24"/>
        <v>4.5</v>
      </c>
      <c r="P289" s="45">
        <f t="shared" si="22"/>
        <v>0.5</v>
      </c>
      <c r="Q289" s="60"/>
    </row>
    <row r="290" spans="1:17" ht="27.75" customHeight="1">
      <c r="A290" s="23">
        <v>271</v>
      </c>
      <c r="B290" s="109" t="s">
        <v>296</v>
      </c>
      <c r="C290" s="98">
        <v>122.78</v>
      </c>
      <c r="D290" s="22">
        <v>10.040000000000001</v>
      </c>
      <c r="E290" s="110">
        <v>6.13</v>
      </c>
      <c r="F290" s="110">
        <v>3.24</v>
      </c>
      <c r="G290" s="110"/>
      <c r="H290" s="110">
        <v>0.67</v>
      </c>
      <c r="I290" s="50" t="e">
        <f t="shared" si="25"/>
        <v>#REF!</v>
      </c>
      <c r="J290" s="112">
        <v>2950</v>
      </c>
      <c r="K290" s="113">
        <v>15</v>
      </c>
      <c r="L290" s="50">
        <f t="shared" si="26"/>
        <v>137.78</v>
      </c>
      <c r="M290" s="48">
        <v>0</v>
      </c>
      <c r="N290" s="21">
        <f t="shared" si="23"/>
        <v>15</v>
      </c>
      <c r="O290" s="45">
        <f t="shared" si="24"/>
        <v>13.5</v>
      </c>
      <c r="P290" s="45">
        <f t="shared" si="22"/>
        <v>1.5</v>
      </c>
      <c r="Q290" s="60"/>
    </row>
    <row r="291" spans="1:17" ht="27.75" customHeight="1">
      <c r="A291" s="23">
        <v>272</v>
      </c>
      <c r="B291" s="109" t="s">
        <v>297</v>
      </c>
      <c r="C291" s="98">
        <v>154.6</v>
      </c>
      <c r="D291" s="22">
        <v>11.27</v>
      </c>
      <c r="E291" s="110">
        <v>6.68</v>
      </c>
      <c r="F291" s="110"/>
      <c r="G291" s="110"/>
      <c r="H291" s="110">
        <v>4.59</v>
      </c>
      <c r="I291" s="50" t="e">
        <f t="shared" si="25"/>
        <v>#REF!</v>
      </c>
      <c r="J291" s="112">
        <v>2920</v>
      </c>
      <c r="K291" s="113">
        <v>15</v>
      </c>
      <c r="L291" s="50">
        <f t="shared" si="26"/>
        <v>169.6</v>
      </c>
      <c r="M291" s="48">
        <v>0</v>
      </c>
      <c r="N291" s="21">
        <f t="shared" si="23"/>
        <v>15</v>
      </c>
      <c r="O291" s="45">
        <f t="shared" si="24"/>
        <v>13.5</v>
      </c>
      <c r="P291" s="45">
        <f t="shared" si="22"/>
        <v>1.5</v>
      </c>
      <c r="Q291" s="60"/>
    </row>
    <row r="292" spans="1:17" ht="27.75" customHeight="1">
      <c r="A292" s="23">
        <v>273</v>
      </c>
      <c r="B292" s="109" t="s">
        <v>298</v>
      </c>
      <c r="C292" s="98">
        <v>75.51</v>
      </c>
      <c r="D292" s="22">
        <v>8.370000000000001</v>
      </c>
      <c r="E292" s="110">
        <v>5.11</v>
      </c>
      <c r="F292" s="110"/>
      <c r="G292" s="110"/>
      <c r="H292" s="110">
        <v>3.26</v>
      </c>
      <c r="I292" s="50" t="e">
        <f t="shared" si="25"/>
        <v>#REF!</v>
      </c>
      <c r="J292" s="112">
        <v>1779</v>
      </c>
      <c r="K292" s="113">
        <v>15</v>
      </c>
      <c r="L292" s="50">
        <f t="shared" si="26"/>
        <v>90.51</v>
      </c>
      <c r="M292" s="48">
        <v>0</v>
      </c>
      <c r="N292" s="21">
        <f t="shared" si="23"/>
        <v>15</v>
      </c>
      <c r="O292" s="45">
        <f t="shared" si="24"/>
        <v>13.5</v>
      </c>
      <c r="P292" s="45">
        <f t="shared" si="22"/>
        <v>1.5</v>
      </c>
      <c r="Q292" s="60"/>
    </row>
    <row r="293" spans="1:17" ht="27.75" customHeight="1">
      <c r="A293" s="23">
        <v>274</v>
      </c>
      <c r="B293" s="109" t="s">
        <v>205</v>
      </c>
      <c r="C293" s="98">
        <v>427.37</v>
      </c>
      <c r="D293" s="22">
        <v>173.08</v>
      </c>
      <c r="E293" s="110">
        <v>145.47</v>
      </c>
      <c r="F293" s="110">
        <v>0</v>
      </c>
      <c r="G293" s="110"/>
      <c r="H293" s="110">
        <v>27.61</v>
      </c>
      <c r="I293" s="50" t="e">
        <f t="shared" si="25"/>
        <v>#REF!</v>
      </c>
      <c r="J293" s="112">
        <v>3751</v>
      </c>
      <c r="K293" s="113">
        <v>5</v>
      </c>
      <c r="L293" s="50">
        <f t="shared" si="26"/>
        <v>432.37</v>
      </c>
      <c r="M293" s="48">
        <v>0</v>
      </c>
      <c r="N293" s="21">
        <f t="shared" si="23"/>
        <v>5</v>
      </c>
      <c r="O293" s="45">
        <f t="shared" si="24"/>
        <v>4.5</v>
      </c>
      <c r="P293" s="45">
        <f t="shared" si="22"/>
        <v>0.5</v>
      </c>
      <c r="Q293" s="60"/>
    </row>
    <row r="294" spans="1:17" ht="27.75" customHeight="1">
      <c r="A294" s="23">
        <v>275</v>
      </c>
      <c r="B294" s="109" t="s">
        <v>299</v>
      </c>
      <c r="C294" s="98">
        <v>344.57</v>
      </c>
      <c r="D294" s="22">
        <v>206.29</v>
      </c>
      <c r="E294" s="110">
        <v>97.44</v>
      </c>
      <c r="F294" s="110">
        <v>87.41</v>
      </c>
      <c r="G294" s="110"/>
      <c r="H294" s="110">
        <v>21.44</v>
      </c>
      <c r="I294" s="50" t="e">
        <f t="shared" si="25"/>
        <v>#REF!</v>
      </c>
      <c r="J294" s="112">
        <v>2828</v>
      </c>
      <c r="K294" s="113">
        <v>5</v>
      </c>
      <c r="L294" s="50">
        <f t="shared" si="26"/>
        <v>349.57</v>
      </c>
      <c r="M294" s="48">
        <v>0</v>
      </c>
      <c r="N294" s="21">
        <f t="shared" si="23"/>
        <v>5</v>
      </c>
      <c r="O294" s="45">
        <f t="shared" si="24"/>
        <v>4.5</v>
      </c>
      <c r="P294" s="45">
        <f t="shared" si="22"/>
        <v>0.5</v>
      </c>
      <c r="Q294" s="60"/>
    </row>
    <row r="295" spans="1:17" ht="27.75" customHeight="1">
      <c r="A295" s="23">
        <v>276</v>
      </c>
      <c r="B295" s="109" t="s">
        <v>300</v>
      </c>
      <c r="C295" s="98">
        <v>243.97</v>
      </c>
      <c r="D295" s="22">
        <v>106.28</v>
      </c>
      <c r="E295" s="110">
        <v>76.54</v>
      </c>
      <c r="F295" s="110">
        <v>19</v>
      </c>
      <c r="G295" s="110"/>
      <c r="H295" s="110">
        <v>10.74</v>
      </c>
      <c r="I295" s="50" t="e">
        <f t="shared" si="25"/>
        <v>#REF!</v>
      </c>
      <c r="J295" s="112">
        <v>3557</v>
      </c>
      <c r="K295" s="113">
        <v>5</v>
      </c>
      <c r="L295" s="50">
        <f t="shared" si="26"/>
        <v>248.97</v>
      </c>
      <c r="M295" s="48">
        <v>0</v>
      </c>
      <c r="N295" s="21">
        <f t="shared" si="23"/>
        <v>5</v>
      </c>
      <c r="O295" s="45">
        <f t="shared" si="24"/>
        <v>4.5</v>
      </c>
      <c r="P295" s="45">
        <f t="shared" si="22"/>
        <v>0.5</v>
      </c>
      <c r="Q295" s="60"/>
    </row>
    <row r="296" spans="1:17" ht="27.75" customHeight="1">
      <c r="A296" s="23">
        <v>277</v>
      </c>
      <c r="B296" s="109" t="s">
        <v>301</v>
      </c>
      <c r="C296" s="98">
        <v>203.24</v>
      </c>
      <c r="D296" s="22">
        <v>15.7</v>
      </c>
      <c r="E296" s="111">
        <v>14.03</v>
      </c>
      <c r="F296" s="111"/>
      <c r="G296" s="110"/>
      <c r="H296" s="111">
        <v>1.67</v>
      </c>
      <c r="I296" s="50" t="e">
        <f t="shared" si="25"/>
        <v>#REF!</v>
      </c>
      <c r="J296" s="112">
        <v>1719</v>
      </c>
      <c r="K296" s="113">
        <v>15</v>
      </c>
      <c r="L296" s="50">
        <f t="shared" si="26"/>
        <v>218.24</v>
      </c>
      <c r="M296" s="48">
        <v>0</v>
      </c>
      <c r="N296" s="21">
        <f t="shared" si="23"/>
        <v>15</v>
      </c>
      <c r="O296" s="45">
        <f t="shared" si="24"/>
        <v>13.5</v>
      </c>
      <c r="P296" s="45">
        <f t="shared" si="22"/>
        <v>1.5</v>
      </c>
      <c r="Q296" s="60"/>
    </row>
    <row r="297" spans="1:17" ht="27.75" customHeight="1">
      <c r="A297" s="23">
        <v>278</v>
      </c>
      <c r="B297" s="109" t="s">
        <v>302</v>
      </c>
      <c r="C297" s="98">
        <v>304.76</v>
      </c>
      <c r="D297" s="22">
        <v>32.11</v>
      </c>
      <c r="E297" s="110">
        <v>5.2</v>
      </c>
      <c r="F297" s="110">
        <v>0</v>
      </c>
      <c r="G297" s="110"/>
      <c r="H297" s="110">
        <v>26.91</v>
      </c>
      <c r="I297" s="50" t="e">
        <f t="shared" si="25"/>
        <v>#REF!</v>
      </c>
      <c r="J297" s="112">
        <v>1502</v>
      </c>
      <c r="K297" s="113">
        <v>5</v>
      </c>
      <c r="L297" s="50">
        <f t="shared" si="26"/>
        <v>309.76</v>
      </c>
      <c r="M297" s="48">
        <v>0</v>
      </c>
      <c r="N297" s="21">
        <f t="shared" si="23"/>
        <v>5</v>
      </c>
      <c r="O297" s="45">
        <f t="shared" si="24"/>
        <v>4.5</v>
      </c>
      <c r="P297" s="45">
        <f t="shared" si="22"/>
        <v>0.5</v>
      </c>
      <c r="Q297" s="60"/>
    </row>
    <row r="298" spans="1:17" ht="27.75" customHeight="1">
      <c r="A298" s="23">
        <v>279</v>
      </c>
      <c r="B298" s="109" t="s">
        <v>303</v>
      </c>
      <c r="C298" s="98">
        <v>152.03</v>
      </c>
      <c r="D298" s="22">
        <v>17.05</v>
      </c>
      <c r="E298" s="110">
        <v>0.1</v>
      </c>
      <c r="F298" s="110">
        <v>2.3</v>
      </c>
      <c r="G298" s="110"/>
      <c r="H298" s="110">
        <v>14.65</v>
      </c>
      <c r="I298" s="50" t="e">
        <f t="shared" si="25"/>
        <v>#REF!</v>
      </c>
      <c r="J298" s="112">
        <v>2469</v>
      </c>
      <c r="K298" s="113">
        <v>15</v>
      </c>
      <c r="L298" s="50">
        <f t="shared" si="26"/>
        <v>167.03</v>
      </c>
      <c r="M298" s="48">
        <v>0</v>
      </c>
      <c r="N298" s="21">
        <f t="shared" si="23"/>
        <v>15</v>
      </c>
      <c r="O298" s="45">
        <f t="shared" si="24"/>
        <v>13.5</v>
      </c>
      <c r="P298" s="45">
        <f t="shared" si="22"/>
        <v>1.5</v>
      </c>
      <c r="Q298" s="60"/>
    </row>
    <row r="299" spans="1:17" ht="27.75" customHeight="1">
      <c r="A299" s="23">
        <v>280</v>
      </c>
      <c r="B299" s="109" t="s">
        <v>304</v>
      </c>
      <c r="C299" s="98">
        <v>101.86</v>
      </c>
      <c r="D299" s="22">
        <v>13.87</v>
      </c>
      <c r="E299" s="110">
        <v>3.8</v>
      </c>
      <c r="F299" s="110"/>
      <c r="G299" s="110"/>
      <c r="H299" s="110">
        <v>10.07</v>
      </c>
      <c r="I299" s="50" t="e">
        <f t="shared" si="25"/>
        <v>#REF!</v>
      </c>
      <c r="J299" s="112">
        <v>885</v>
      </c>
      <c r="K299" s="113">
        <v>10</v>
      </c>
      <c r="L299" s="50">
        <f t="shared" si="26"/>
        <v>111.86</v>
      </c>
      <c r="M299" s="48">
        <v>0</v>
      </c>
      <c r="N299" s="21">
        <f t="shared" si="23"/>
        <v>10</v>
      </c>
      <c r="O299" s="45">
        <f t="shared" si="24"/>
        <v>9</v>
      </c>
      <c r="P299" s="45">
        <f t="shared" si="22"/>
        <v>1</v>
      </c>
      <c r="Q299" s="60"/>
    </row>
    <row r="300" spans="1:17" ht="27.75" customHeight="1">
      <c r="A300" s="23">
        <v>281</v>
      </c>
      <c r="B300" s="109" t="s">
        <v>305</v>
      </c>
      <c r="C300" s="98">
        <v>86.66</v>
      </c>
      <c r="D300" s="22">
        <v>5.12</v>
      </c>
      <c r="E300" s="110">
        <v>5</v>
      </c>
      <c r="F300" s="110"/>
      <c r="G300" s="110"/>
      <c r="H300" s="110">
        <v>0.12</v>
      </c>
      <c r="I300" s="50" t="e">
        <f t="shared" si="25"/>
        <v>#REF!</v>
      </c>
      <c r="J300" s="112">
        <v>1392</v>
      </c>
      <c r="K300" s="113">
        <v>15</v>
      </c>
      <c r="L300" s="50">
        <f t="shared" si="26"/>
        <v>101.66</v>
      </c>
      <c r="M300" s="48">
        <v>0</v>
      </c>
      <c r="N300" s="21">
        <f t="shared" si="23"/>
        <v>15</v>
      </c>
      <c r="O300" s="45">
        <f t="shared" si="24"/>
        <v>13.5</v>
      </c>
      <c r="P300" s="45">
        <f t="shared" si="22"/>
        <v>1.5</v>
      </c>
      <c r="Q300" s="60"/>
    </row>
    <row r="301" spans="1:17" ht="27.75" customHeight="1">
      <c r="A301" s="23">
        <v>282</v>
      </c>
      <c r="B301" s="109" t="s">
        <v>306</v>
      </c>
      <c r="C301" s="98">
        <v>80.35</v>
      </c>
      <c r="D301" s="22">
        <v>0.24</v>
      </c>
      <c r="E301" s="110"/>
      <c r="F301" s="110"/>
      <c r="G301" s="110"/>
      <c r="H301" s="110">
        <v>0.24</v>
      </c>
      <c r="I301" s="50" t="e">
        <f t="shared" si="25"/>
        <v>#REF!</v>
      </c>
      <c r="J301" s="112">
        <v>2345</v>
      </c>
      <c r="K301" s="113">
        <v>15</v>
      </c>
      <c r="L301" s="50">
        <f t="shared" si="26"/>
        <v>95.35</v>
      </c>
      <c r="M301" s="48">
        <v>0</v>
      </c>
      <c r="N301" s="21">
        <f t="shared" si="23"/>
        <v>15</v>
      </c>
      <c r="O301" s="45">
        <f t="shared" si="24"/>
        <v>13.5</v>
      </c>
      <c r="P301" s="45">
        <f t="shared" si="22"/>
        <v>1.5</v>
      </c>
      <c r="Q301" s="60"/>
    </row>
    <row r="302" spans="1:17" ht="27.75" customHeight="1">
      <c r="A302" s="23">
        <v>283</v>
      </c>
      <c r="B302" s="109" t="s">
        <v>307</v>
      </c>
      <c r="C302" s="98">
        <v>286.62</v>
      </c>
      <c r="D302" s="22">
        <v>41.56</v>
      </c>
      <c r="E302" s="110">
        <v>22.03</v>
      </c>
      <c r="F302" s="110">
        <v>0</v>
      </c>
      <c r="G302" s="110"/>
      <c r="H302" s="110">
        <v>19.53</v>
      </c>
      <c r="I302" s="50" t="e">
        <f t="shared" si="25"/>
        <v>#REF!</v>
      </c>
      <c r="J302" s="112">
        <v>3762</v>
      </c>
      <c r="K302" s="113">
        <v>5</v>
      </c>
      <c r="L302" s="50">
        <f t="shared" si="26"/>
        <v>291.62</v>
      </c>
      <c r="M302" s="48">
        <v>0</v>
      </c>
      <c r="N302" s="21">
        <f t="shared" si="23"/>
        <v>5</v>
      </c>
      <c r="O302" s="45">
        <f t="shared" si="24"/>
        <v>4.5</v>
      </c>
      <c r="P302" s="45">
        <f t="shared" si="22"/>
        <v>0.5</v>
      </c>
      <c r="Q302" s="60"/>
    </row>
    <row r="303" spans="1:17" ht="27.75" customHeight="1">
      <c r="A303" s="23">
        <v>284</v>
      </c>
      <c r="B303" s="109" t="s">
        <v>308</v>
      </c>
      <c r="C303" s="98">
        <v>1264.78</v>
      </c>
      <c r="D303" s="22">
        <v>1203.09</v>
      </c>
      <c r="E303" s="110">
        <v>1183.42</v>
      </c>
      <c r="F303" s="110">
        <v>6.55</v>
      </c>
      <c r="G303" s="110"/>
      <c r="H303" s="110">
        <v>13.12</v>
      </c>
      <c r="I303" s="50" t="e">
        <f t="shared" si="25"/>
        <v>#REF!</v>
      </c>
      <c r="J303" s="112">
        <v>1344</v>
      </c>
      <c r="K303" s="113">
        <v>5</v>
      </c>
      <c r="L303" s="50">
        <f t="shared" si="26"/>
        <v>1269.78</v>
      </c>
      <c r="M303" s="48">
        <v>0</v>
      </c>
      <c r="N303" s="21">
        <f t="shared" si="23"/>
        <v>5</v>
      </c>
      <c r="O303" s="45">
        <f t="shared" si="24"/>
        <v>4.5</v>
      </c>
      <c r="P303" s="45">
        <f t="shared" si="22"/>
        <v>0.5</v>
      </c>
      <c r="Q303" s="60"/>
    </row>
    <row r="304" spans="1:16" ht="41.25" customHeight="1">
      <c r="A304" s="125" t="s">
        <v>309</v>
      </c>
      <c r="B304" s="125"/>
      <c r="C304" s="125"/>
      <c r="D304" s="125"/>
      <c r="E304" s="125"/>
      <c r="F304" s="125"/>
      <c r="G304" s="125"/>
      <c r="H304" s="125"/>
      <c r="I304" s="125"/>
      <c r="J304" s="125"/>
      <c r="K304" s="125"/>
      <c r="L304" s="125"/>
      <c r="M304" s="125"/>
      <c r="N304" s="125"/>
      <c r="O304" s="125"/>
      <c r="P304" s="125"/>
    </row>
  </sheetData>
  <sheetProtection/>
  <mergeCells count="33">
    <mergeCell ref="L4:L7"/>
    <mergeCell ref="M4:M7"/>
    <mergeCell ref="N4:N7"/>
    <mergeCell ref="O4:O7"/>
    <mergeCell ref="P4:P7"/>
    <mergeCell ref="E5:E7"/>
    <mergeCell ref="F5:F7"/>
    <mergeCell ref="G5:G7"/>
    <mergeCell ref="H5:H7"/>
    <mergeCell ref="J4:J7"/>
    <mergeCell ref="K4:K7"/>
    <mergeCell ref="A151:B151"/>
    <mergeCell ref="A188:B188"/>
    <mergeCell ref="A233:B233"/>
    <mergeCell ref="A254:B254"/>
    <mergeCell ref="A286:B286"/>
    <mergeCell ref="A304:P304"/>
    <mergeCell ref="A9:B9"/>
    <mergeCell ref="A34:B34"/>
    <mergeCell ref="A46:B46"/>
    <mergeCell ref="A59:B59"/>
    <mergeCell ref="A82:B82"/>
    <mergeCell ref="A115:B115"/>
    <mergeCell ref="A1:B1"/>
    <mergeCell ref="A2:N2"/>
    <mergeCell ref="H3:J3"/>
    <mergeCell ref="L3:N3"/>
    <mergeCell ref="D4:H4"/>
    <mergeCell ref="A8:B8"/>
    <mergeCell ref="A4:A7"/>
    <mergeCell ref="B4:B7"/>
    <mergeCell ref="C4:C7"/>
    <mergeCell ref="D5:D7"/>
  </mergeCells>
  <printOptions horizontalCentered="1"/>
  <pageMargins left="0.04" right="0.04" top="0.28" bottom="0.47" header="0.24" footer="0.31"/>
  <pageSetup horizontalDpi="600" verticalDpi="600" orientation="landscape" paperSize="9" scale="9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D27" sqref="D27"/>
    </sheetView>
  </sheetViews>
  <sheetFormatPr defaultColWidth="10.00390625" defaultRowHeight="13.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欧绮梅</dc:creator>
  <cp:keywords/>
  <dc:description/>
  <cp:lastModifiedBy>卢雪球</cp:lastModifiedBy>
  <cp:lastPrinted>2018-11-19T07:35:02Z</cp:lastPrinted>
  <dcterms:created xsi:type="dcterms:W3CDTF">2013-02-03T18:25:37Z</dcterms:created>
  <dcterms:modified xsi:type="dcterms:W3CDTF">2018-11-19T07:36:23Z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