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三" sheetId="1" r:id="rId1"/>
  </sheets>
  <definedNames>
    <definedName name="_xlnm.Print_Area" localSheetId="0">表三!$A$1:$L$28</definedName>
    <definedName name="_xlnm.Print_Titles" localSheetId="0">表三!$1:$5</definedName>
  </definedNames>
  <calcPr calcId="144525" fullCalcOnLoad="1"/>
</workbook>
</file>

<file path=xl/sharedStrings.xml><?xml version="1.0" encoding="utf-8"?>
<sst xmlns="http://schemas.openxmlformats.org/spreadsheetml/2006/main" count="51" uniqueCount="43">
  <si>
    <t>表三</t>
  </si>
  <si>
    <t>2023年国有资本经营预算收支计划表</t>
  </si>
  <si>
    <t>单位：万元</t>
  </si>
  <si>
    <t>收入项目</t>
  </si>
  <si>
    <t>2022年预计执行数</t>
  </si>
  <si>
    <t>2023年年初预算</t>
  </si>
  <si>
    <t>2023年第一次预算调整</t>
  </si>
  <si>
    <t>2023年第一次预算调整比2023年年初预算</t>
  </si>
  <si>
    <t>支出项目</t>
  </si>
  <si>
    <t xml:space="preserve">增减额    </t>
  </si>
  <si>
    <t xml:space="preserve">增减%      </t>
  </si>
  <si>
    <t>一、国有资本经营收入</t>
  </si>
  <si>
    <t>一、国有资本经营预算支出</t>
  </si>
  <si>
    <t xml:space="preserve">  （一）利润收入</t>
  </si>
  <si>
    <t xml:space="preserve">  （一）解决历史遗留问题及改革成本支出</t>
  </si>
  <si>
    <t xml:space="preserve">    1.广州市增城区城市建设投资集团有限公司</t>
  </si>
  <si>
    <t xml:space="preserve">  （二）国有企业资本金注入</t>
  </si>
  <si>
    <t>-</t>
  </si>
  <si>
    <t xml:space="preserve">    2.广州市增城区产业投资集团有限公司</t>
  </si>
  <si>
    <t xml:space="preserve">  （三）国有企业政策性补贴</t>
  </si>
  <si>
    <t xml:space="preserve">    3.广州市增城区国有资产经营集团有限公司</t>
  </si>
  <si>
    <t xml:space="preserve">  （四）其他国有资本经营预算支出</t>
  </si>
  <si>
    <t xml:space="preserve">    4.广州增城现代农业投资发展集团有限公司</t>
  </si>
  <si>
    <t>二、调出资金</t>
  </si>
  <si>
    <t xml:space="preserve">    5.城乡院(广州)有限公司（含广州市图鉴城市规划勘测设计有限公司）</t>
  </si>
  <si>
    <t>三、结余资金</t>
  </si>
  <si>
    <t xml:space="preserve">    6.广州市增城粮食储备管理有限公司</t>
  </si>
  <si>
    <t xml:space="preserve">  （二）股利、股息收入</t>
  </si>
  <si>
    <t xml:space="preserve">    1.广州市增城区产业投资集团有限公司(引导基金)</t>
  </si>
  <si>
    <t xml:space="preserve">    2.广州南粤基金集团有限公司</t>
  </si>
  <si>
    <t xml:space="preserve">    3.广州市增城区城市建设投资集团有限公司</t>
  </si>
  <si>
    <t xml:space="preserve">    4.广州市增城区国有资产经营集团有限公司</t>
  </si>
  <si>
    <t xml:space="preserve">    5.广州市增城区产业投资集团有限公司</t>
  </si>
  <si>
    <t xml:space="preserve">    6.广州增城现代农业投资发展集团有限公司</t>
  </si>
  <si>
    <t xml:space="preserve">  （三）产权转让收入</t>
  </si>
  <si>
    <t xml:space="preserve">  （四）清算收入</t>
  </si>
  <si>
    <t xml:space="preserve">  （五）其他国有资本经营预算收入</t>
  </si>
  <si>
    <t xml:space="preserve">    1.广州市增城区公共交通运输服务有限公司</t>
  </si>
  <si>
    <t>二、转移性收入</t>
  </si>
  <si>
    <t xml:space="preserve">  （一）国有资本经营预算转移支付收入</t>
  </si>
  <si>
    <t>三、上年结转</t>
  </si>
  <si>
    <t>收入总计</t>
  </si>
  <si>
    <t>支出总计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</si>
</sst>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2"/>
      <name val="宋体"/>
      <charset val="134"/>
    </font>
    <font>
      <sz val="11"/>
      <color indexed="8"/>
      <name val="Arial"/>
      <family val="2"/>
      <charset val="0"/>
    </font>
    <font>
      <sz val="10"/>
      <color indexed="8"/>
      <name val="Arial"/>
      <family val="2"/>
      <charset val="0"/>
    </font>
    <font>
      <sz val="12"/>
      <name val="黑体"/>
      <family val="3"/>
      <charset val="134"/>
    </font>
    <font>
      <sz val="24"/>
      <name val="方正小标宋简体"/>
      <family val="4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176" fontId="5" fillId="0" borderId="6" xfId="0" applyNumberFormat="1" applyFont="1" applyFill="1" applyBorder="1" applyAlignment="1">
      <alignment horizontal="right" vertical="center" wrapText="1"/>
    </xf>
    <xf numFmtId="10" fontId="5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10" fontId="5" fillId="0" borderId="6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/>
    <xf numFmtId="0" fontId="5" fillId="0" borderId="5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/>
    </xf>
    <xf numFmtId="0" fontId="5" fillId="0" borderId="1" xfId="49" applyFont="1" applyFill="1" applyBorder="1" applyAlignment="1">
      <alignment horizontal="right" vertical="center"/>
    </xf>
    <xf numFmtId="10" fontId="5" fillId="0" borderId="4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6%2015年预算收支计划（正版）2.28" xfId="49"/>
    <cellStyle name="常规_人大附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zoomScaleSheetLayoutView="60" workbookViewId="0">
      <selection activeCell="A8" sqref="A8"/>
    </sheetView>
  </sheetViews>
  <sheetFormatPr defaultColWidth="8" defaultRowHeight="12.75"/>
  <cols>
    <col min="1" max="1" width="29.375" style="2" customWidth="1"/>
    <col min="2" max="6" width="8.75" style="2" customWidth="1"/>
    <col min="7" max="7" width="28.375" style="2" customWidth="1"/>
    <col min="8" max="11" width="8.25" style="2" customWidth="1"/>
    <col min="12" max="12" width="8" style="2" customWidth="1"/>
    <col min="13" max="16384" width="8" style="2"/>
  </cols>
  <sheetData>
    <row r="1" ht="23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6.5" customHeight="1" spans="1:12">
      <c r="A3" s="6"/>
      <c r="B3" s="7"/>
      <c r="C3" s="7"/>
      <c r="D3" s="7"/>
      <c r="E3" s="7"/>
      <c r="F3" s="7"/>
      <c r="G3" s="7"/>
      <c r="H3" s="8"/>
      <c r="I3" s="8"/>
      <c r="J3" s="27"/>
      <c r="L3" s="28" t="s">
        <v>2</v>
      </c>
    </row>
    <row r="4" s="1" customFormat="1" ht="51.75" customHeight="1" spans="1:12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/>
      <c r="G4" s="12" t="s">
        <v>8</v>
      </c>
      <c r="H4" s="10" t="s">
        <v>4</v>
      </c>
      <c r="I4" s="10" t="s">
        <v>5</v>
      </c>
      <c r="J4" s="10" t="s">
        <v>6</v>
      </c>
      <c r="K4" s="11" t="s">
        <v>7</v>
      </c>
      <c r="L4" s="11"/>
    </row>
    <row r="5" s="1" customFormat="1" ht="33.95" customHeight="1" spans="1:12">
      <c r="A5" s="9"/>
      <c r="B5" s="13"/>
      <c r="C5" s="13"/>
      <c r="D5" s="13"/>
      <c r="E5" s="11" t="s">
        <v>9</v>
      </c>
      <c r="F5" s="11" t="s">
        <v>10</v>
      </c>
      <c r="G5" s="12"/>
      <c r="H5" s="13"/>
      <c r="I5" s="13"/>
      <c r="J5" s="13"/>
      <c r="K5" s="11" t="s">
        <v>9</v>
      </c>
      <c r="L5" s="11" t="s">
        <v>10</v>
      </c>
    </row>
    <row r="6" ht="36.75" customHeight="1" spans="1:12">
      <c r="A6" s="14" t="s">
        <v>11</v>
      </c>
      <c r="B6" s="15">
        <f>B7+B14+B21+B22+B23</f>
        <v>6172</v>
      </c>
      <c r="C6" s="15">
        <f>C7+C14+C21+C22+C23</f>
        <v>6435</v>
      </c>
      <c r="D6" s="15">
        <f>D7+D14+D21+D22+D23</f>
        <v>5570</v>
      </c>
      <c r="E6" s="15">
        <f t="shared" ref="E6:E9" si="0">D6-C6</f>
        <v>-865</v>
      </c>
      <c r="F6" s="16">
        <f t="shared" ref="F6:F8" si="1">E6/C6</f>
        <v>-0.134421134421134</v>
      </c>
      <c r="G6" s="17" t="s">
        <v>12</v>
      </c>
      <c r="H6" s="15">
        <f t="shared" ref="H6:J6" si="2">H7+H8+H9+H10</f>
        <v>4114</v>
      </c>
      <c r="I6" s="15">
        <f t="shared" si="2"/>
        <v>4721</v>
      </c>
      <c r="J6" s="15">
        <f t="shared" si="2"/>
        <v>3539</v>
      </c>
      <c r="K6" s="15">
        <f t="shared" ref="K6:K8" si="3">J6-I6</f>
        <v>-1182</v>
      </c>
      <c r="L6" s="19">
        <f t="shared" ref="L6:L11" si="4">K6/I6</f>
        <v>-0.250370684177081</v>
      </c>
    </row>
    <row r="7" ht="36.75" customHeight="1" spans="1:12">
      <c r="A7" s="18" t="s">
        <v>13</v>
      </c>
      <c r="B7" s="15">
        <f>SUM(B8:B13)</f>
        <v>1159</v>
      </c>
      <c r="C7" s="15">
        <f>SUM(C8:C13)</f>
        <v>635</v>
      </c>
      <c r="D7" s="15">
        <f>SUM(D8:D13)</f>
        <v>1359</v>
      </c>
      <c r="E7" s="15">
        <f t="shared" si="0"/>
        <v>724</v>
      </c>
      <c r="F7" s="16">
        <f t="shared" si="1"/>
        <v>1.14015748031496</v>
      </c>
      <c r="G7" s="17" t="s">
        <v>14</v>
      </c>
      <c r="H7" s="15">
        <v>699</v>
      </c>
      <c r="I7" s="15">
        <v>721</v>
      </c>
      <c r="J7" s="15">
        <v>721</v>
      </c>
      <c r="K7" s="15">
        <f t="shared" si="3"/>
        <v>0</v>
      </c>
      <c r="L7" s="19">
        <f t="shared" si="4"/>
        <v>0</v>
      </c>
    </row>
    <row r="8" ht="36.75" customHeight="1" spans="1:12">
      <c r="A8" s="18" t="s">
        <v>15</v>
      </c>
      <c r="B8" s="15"/>
      <c r="C8" s="15">
        <v>635</v>
      </c>
      <c r="D8" s="15">
        <v>869</v>
      </c>
      <c r="E8" s="15">
        <f t="shared" si="0"/>
        <v>234</v>
      </c>
      <c r="F8" s="16">
        <f t="shared" si="1"/>
        <v>0.368503937007874</v>
      </c>
      <c r="G8" s="17" t="s">
        <v>16</v>
      </c>
      <c r="H8" s="15">
        <v>610</v>
      </c>
      <c r="I8" s="15"/>
      <c r="J8" s="15">
        <v>18</v>
      </c>
      <c r="K8" s="15">
        <f t="shared" si="3"/>
        <v>18</v>
      </c>
      <c r="L8" s="19" t="s">
        <v>17</v>
      </c>
    </row>
    <row r="9" ht="36.75" customHeight="1" spans="1:12">
      <c r="A9" s="18" t="s">
        <v>18</v>
      </c>
      <c r="B9" s="15">
        <v>200</v>
      </c>
      <c r="C9" s="15"/>
      <c r="D9" s="15">
        <v>250</v>
      </c>
      <c r="E9" s="15">
        <f t="shared" si="0"/>
        <v>250</v>
      </c>
      <c r="F9" s="19" t="s">
        <v>17</v>
      </c>
      <c r="G9" s="17" t="s">
        <v>19</v>
      </c>
      <c r="H9" s="15"/>
      <c r="I9" s="15"/>
      <c r="J9" s="15"/>
      <c r="K9" s="15"/>
      <c r="L9" s="19"/>
    </row>
    <row r="10" ht="36.75" customHeight="1" spans="1:12">
      <c r="A10" s="18" t="s">
        <v>20</v>
      </c>
      <c r="B10" s="15">
        <v>66</v>
      </c>
      <c r="C10" s="15"/>
      <c r="D10" s="15"/>
      <c r="E10" s="15"/>
      <c r="F10" s="16"/>
      <c r="G10" s="17" t="s">
        <v>21</v>
      </c>
      <c r="H10" s="15">
        <v>2805</v>
      </c>
      <c r="I10" s="15">
        <v>4000</v>
      </c>
      <c r="J10" s="15">
        <v>2800</v>
      </c>
      <c r="K10" s="15">
        <f>J10-I10</f>
        <v>-1200</v>
      </c>
      <c r="L10" s="19">
        <f t="shared" si="4"/>
        <v>-0.3</v>
      </c>
    </row>
    <row r="11" ht="36.75" customHeight="1" spans="1:12">
      <c r="A11" s="18" t="s">
        <v>22</v>
      </c>
      <c r="B11" s="15"/>
      <c r="C11" s="15"/>
      <c r="D11" s="15">
        <v>240</v>
      </c>
      <c r="E11" s="15">
        <f t="shared" ref="E11:E16" si="5">D11-C11</f>
        <v>240</v>
      </c>
      <c r="F11" s="19" t="s">
        <v>17</v>
      </c>
      <c r="G11" s="20" t="s">
        <v>23</v>
      </c>
      <c r="H11" s="15">
        <f>1699+411</f>
        <v>2110</v>
      </c>
      <c r="I11" s="15">
        <v>1714</v>
      </c>
      <c r="J11" s="15">
        <v>2031</v>
      </c>
      <c r="K11" s="15">
        <f>J11-I11</f>
        <v>317</v>
      </c>
      <c r="L11" s="19">
        <f t="shared" si="4"/>
        <v>0.184947491248541</v>
      </c>
    </row>
    <row r="12" ht="36.75" customHeight="1" spans="1:12">
      <c r="A12" s="18" t="s">
        <v>24</v>
      </c>
      <c r="B12" s="15">
        <v>663</v>
      </c>
      <c r="C12" s="15"/>
      <c r="D12" s="15"/>
      <c r="E12" s="15"/>
      <c r="F12" s="16"/>
      <c r="G12" s="21" t="s">
        <v>25</v>
      </c>
      <c r="H12" s="22"/>
      <c r="I12" s="22"/>
      <c r="J12" s="22"/>
      <c r="K12" s="22"/>
      <c r="L12" s="29"/>
    </row>
    <row r="13" ht="36.75" customHeight="1" spans="1:12">
      <c r="A13" s="18" t="s">
        <v>26</v>
      </c>
      <c r="B13" s="15">
        <v>230</v>
      </c>
      <c r="C13" s="15"/>
      <c r="D13" s="15"/>
      <c r="E13" s="15"/>
      <c r="F13" s="16"/>
      <c r="G13" s="21"/>
      <c r="H13" s="22"/>
      <c r="I13" s="22"/>
      <c r="J13" s="22"/>
      <c r="K13" s="22"/>
      <c r="L13" s="29"/>
    </row>
    <row r="14" ht="36.75" customHeight="1" spans="1:12">
      <c r="A14" s="18" t="s">
        <v>27</v>
      </c>
      <c r="B14" s="15">
        <f>SUM(B15:B20)</f>
        <v>1796</v>
      </c>
      <c r="C14" s="15">
        <f>SUM(C15:C20)</f>
        <v>1800</v>
      </c>
      <c r="D14" s="15">
        <f>SUM(D15:D20)</f>
        <v>1411</v>
      </c>
      <c r="E14" s="15">
        <f t="shared" si="5"/>
        <v>-389</v>
      </c>
      <c r="F14" s="16">
        <f t="shared" ref="F14:F16" si="6">E14/C14</f>
        <v>-0.216111111111111</v>
      </c>
      <c r="G14" s="23"/>
      <c r="H14" s="23"/>
      <c r="I14" s="23"/>
      <c r="J14" s="23"/>
      <c r="K14" s="23"/>
      <c r="L14" s="23"/>
    </row>
    <row r="15" ht="36.75" customHeight="1" spans="1:12">
      <c r="A15" s="18" t="s">
        <v>28</v>
      </c>
      <c r="B15" s="15"/>
      <c r="C15" s="15">
        <v>670</v>
      </c>
      <c r="D15" s="15">
        <v>771</v>
      </c>
      <c r="E15" s="15">
        <f t="shared" si="5"/>
        <v>101</v>
      </c>
      <c r="F15" s="16">
        <f t="shared" si="6"/>
        <v>0.150746268656716</v>
      </c>
      <c r="G15" s="21"/>
      <c r="H15" s="22"/>
      <c r="I15" s="22"/>
      <c r="J15" s="22"/>
      <c r="K15" s="22"/>
      <c r="L15" s="29"/>
    </row>
    <row r="16" ht="36.75" customHeight="1" spans="1:12">
      <c r="A16" s="18" t="s">
        <v>29</v>
      </c>
      <c r="B16" s="15">
        <v>1255</v>
      </c>
      <c r="C16" s="15">
        <v>574</v>
      </c>
      <c r="D16" s="15">
        <v>574</v>
      </c>
      <c r="E16" s="15">
        <f t="shared" si="5"/>
        <v>0</v>
      </c>
      <c r="F16" s="16">
        <f t="shared" si="6"/>
        <v>0</v>
      </c>
      <c r="G16" s="21"/>
      <c r="H16" s="22"/>
      <c r="I16" s="22"/>
      <c r="J16" s="22"/>
      <c r="K16" s="22"/>
      <c r="L16" s="29"/>
    </row>
    <row r="17" ht="36.75" customHeight="1" spans="1:12">
      <c r="A17" s="18" t="s">
        <v>30</v>
      </c>
      <c r="B17" s="15">
        <v>541</v>
      </c>
      <c r="C17" s="15"/>
      <c r="D17" s="15"/>
      <c r="E17" s="15"/>
      <c r="F17" s="16"/>
      <c r="G17" s="21"/>
      <c r="H17" s="22"/>
      <c r="I17" s="22"/>
      <c r="J17" s="22"/>
      <c r="K17" s="22"/>
      <c r="L17" s="29"/>
    </row>
    <row r="18" ht="36.75" customHeight="1" spans="1:12">
      <c r="A18" s="18" t="s">
        <v>31</v>
      </c>
      <c r="B18" s="15"/>
      <c r="C18" s="15">
        <v>66</v>
      </c>
      <c r="D18" s="15">
        <v>66</v>
      </c>
      <c r="E18" s="15">
        <f t="shared" ref="E18:E20" si="7">D18-C18</f>
        <v>0</v>
      </c>
      <c r="F18" s="16">
        <f t="shared" ref="F18:F20" si="8">E18/C18</f>
        <v>0</v>
      </c>
      <c r="G18" s="21"/>
      <c r="H18" s="22"/>
      <c r="I18" s="22"/>
      <c r="J18" s="22"/>
      <c r="K18" s="22"/>
      <c r="L18" s="29"/>
    </row>
    <row r="19" ht="36.75" customHeight="1" spans="1:12">
      <c r="A19" s="18" t="s">
        <v>32</v>
      </c>
      <c r="B19" s="15"/>
      <c r="C19" s="15">
        <v>250</v>
      </c>
      <c r="D19" s="15">
        <v>0</v>
      </c>
      <c r="E19" s="15">
        <f t="shared" si="7"/>
        <v>-250</v>
      </c>
      <c r="F19" s="16">
        <f t="shared" si="8"/>
        <v>-1</v>
      </c>
      <c r="G19" s="21"/>
      <c r="H19" s="22"/>
      <c r="I19" s="22"/>
      <c r="J19" s="22"/>
      <c r="K19" s="22"/>
      <c r="L19" s="29"/>
    </row>
    <row r="20" ht="36.75" customHeight="1" spans="1:12">
      <c r="A20" s="18" t="s">
        <v>33</v>
      </c>
      <c r="B20" s="15"/>
      <c r="C20" s="15">
        <v>240</v>
      </c>
      <c r="D20" s="15">
        <v>0</v>
      </c>
      <c r="E20" s="15">
        <f t="shared" si="7"/>
        <v>-240</v>
      </c>
      <c r="F20" s="16">
        <f t="shared" si="8"/>
        <v>-1</v>
      </c>
      <c r="G20" s="21"/>
      <c r="H20" s="22"/>
      <c r="I20" s="22"/>
      <c r="J20" s="22"/>
      <c r="K20" s="22"/>
      <c r="L20" s="29"/>
    </row>
    <row r="21" ht="36.75" customHeight="1" spans="1:12">
      <c r="A21" s="18" t="s">
        <v>34</v>
      </c>
      <c r="B21" s="15"/>
      <c r="C21" s="15"/>
      <c r="D21" s="15"/>
      <c r="E21" s="15"/>
      <c r="F21" s="16"/>
      <c r="G21" s="23"/>
      <c r="H21" s="23"/>
      <c r="I21" s="23"/>
      <c r="J21" s="23"/>
      <c r="K21" s="23"/>
      <c r="L21" s="23"/>
    </row>
    <row r="22" ht="36.75" customHeight="1" spans="1:12">
      <c r="A22" s="18" t="s">
        <v>35</v>
      </c>
      <c r="B22" s="15"/>
      <c r="C22" s="15"/>
      <c r="D22" s="15"/>
      <c r="E22" s="15"/>
      <c r="F22" s="16"/>
      <c r="G22" s="23"/>
      <c r="H22" s="23"/>
      <c r="I22" s="23"/>
      <c r="J22" s="23"/>
      <c r="K22" s="23"/>
      <c r="L22" s="23"/>
    </row>
    <row r="23" ht="36.75" customHeight="1" spans="1:12">
      <c r="A23" s="24" t="s">
        <v>36</v>
      </c>
      <c r="B23" s="15">
        <f>SUM(B24)</f>
        <v>3217</v>
      </c>
      <c r="C23" s="15">
        <f>SUM(C24)</f>
        <v>4000</v>
      </c>
      <c r="D23" s="15">
        <f>SUM(D24)</f>
        <v>2800</v>
      </c>
      <c r="E23" s="15">
        <f t="shared" ref="E23:E28" si="9">D23-C23</f>
        <v>-1200</v>
      </c>
      <c r="F23" s="16">
        <f t="shared" ref="F23:F28" si="10">E23/C23</f>
        <v>-0.3</v>
      </c>
      <c r="G23" s="23"/>
      <c r="H23" s="23"/>
      <c r="I23" s="23"/>
      <c r="J23" s="23"/>
      <c r="K23" s="23"/>
      <c r="L23" s="23"/>
    </row>
    <row r="24" ht="36.75" customHeight="1" spans="1:12">
      <c r="A24" s="24" t="s">
        <v>37</v>
      </c>
      <c r="B24" s="15">
        <v>3217</v>
      </c>
      <c r="C24" s="15">
        <v>4000</v>
      </c>
      <c r="D24" s="15">
        <v>2800</v>
      </c>
      <c r="E24" s="15">
        <f t="shared" si="9"/>
        <v>-1200</v>
      </c>
      <c r="F24" s="16">
        <f t="shared" si="10"/>
        <v>-0.3</v>
      </c>
      <c r="G24" s="21"/>
      <c r="H24" s="22"/>
      <c r="I24" s="22"/>
      <c r="J24" s="22"/>
      <c r="K24" s="22"/>
      <c r="L24" s="29"/>
    </row>
    <row r="25" ht="36.75" customHeight="1" spans="1:12">
      <c r="A25" s="24" t="s">
        <v>38</v>
      </c>
      <c r="B25" s="15">
        <f>SUM(B26)</f>
        <v>26</v>
      </c>
      <c r="C25" s="15"/>
      <c r="D25" s="15"/>
      <c r="E25" s="15"/>
      <c r="F25" s="16"/>
      <c r="G25" s="23"/>
      <c r="H25" s="23"/>
      <c r="I25" s="23"/>
      <c r="J25" s="23"/>
      <c r="K25" s="23"/>
      <c r="L25" s="23"/>
    </row>
    <row r="26" ht="36.75" customHeight="1" spans="1:12">
      <c r="A26" s="24" t="s">
        <v>39</v>
      </c>
      <c r="B26" s="15">
        <v>26</v>
      </c>
      <c r="C26" s="15"/>
      <c r="D26" s="15"/>
      <c r="E26" s="15"/>
      <c r="F26" s="16"/>
      <c r="G26" s="21"/>
      <c r="H26" s="22"/>
      <c r="I26" s="22"/>
      <c r="J26" s="22"/>
      <c r="K26" s="22"/>
      <c r="L26" s="29"/>
    </row>
    <row r="27" ht="36.75" customHeight="1" spans="1:12">
      <c r="A27" s="24" t="s">
        <v>40</v>
      </c>
      <c r="B27" s="15">
        <v>26</v>
      </c>
      <c r="C27" s="15"/>
      <c r="D27" s="15"/>
      <c r="E27" s="15"/>
      <c r="F27" s="16"/>
      <c r="G27" s="23"/>
      <c r="H27" s="22"/>
      <c r="I27" s="22"/>
      <c r="J27" s="22"/>
      <c r="K27" s="22"/>
      <c r="L27" s="29"/>
    </row>
    <row r="28" ht="36.75" customHeight="1" spans="1:12">
      <c r="A28" s="25" t="s">
        <v>41</v>
      </c>
      <c r="B28" s="15">
        <f>B6+B27+B25</f>
        <v>6224</v>
      </c>
      <c r="C28" s="15">
        <f>C6+C27+C25</f>
        <v>6435</v>
      </c>
      <c r="D28" s="15">
        <f>D6+D27+D25</f>
        <v>5570</v>
      </c>
      <c r="E28" s="15">
        <f t="shared" si="9"/>
        <v>-865</v>
      </c>
      <c r="F28" s="16">
        <f t="shared" si="10"/>
        <v>-0.134421134421134</v>
      </c>
      <c r="G28" s="26" t="s">
        <v>42</v>
      </c>
      <c r="H28" s="15">
        <f t="shared" ref="H28:J28" si="11">H6+H11+H27</f>
        <v>6224</v>
      </c>
      <c r="I28" s="15">
        <f t="shared" si="11"/>
        <v>6435</v>
      </c>
      <c r="J28" s="15">
        <f t="shared" si="11"/>
        <v>5570</v>
      </c>
      <c r="K28" s="15">
        <f>J28-I28</f>
        <v>-865</v>
      </c>
      <c r="L28" s="19">
        <f>K28/I28</f>
        <v>-0.134421134421134</v>
      </c>
    </row>
    <row r="29" ht="28.5" customHeight="1"/>
    <row r="30" ht="28.5" customHeight="1"/>
    <row r="31" ht="28.5" customHeight="1"/>
    <row r="32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</sheetData>
  <mergeCells count="12">
    <mergeCell ref="A2:L2"/>
    <mergeCell ref="H3:I3"/>
    <mergeCell ref="E4:F4"/>
    <mergeCell ref="K4:L4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196527777777778" right="0.196527777777778" top="0.786805555555556" bottom="0.786805555555556" header="0.511805555555556" footer="0.511805555555556"/>
  <pageSetup paperSize="9" scale="90" firstPageNumber="13" fitToHeight="0" orientation="landscape" useFirstPageNumber="1" horizontalDpi="600" verticalDpi="600"/>
  <headerFooter alignWithMargins="0" scaleWithDoc="0"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木子祥</dc:creator>
  <cp:lastModifiedBy>木子祥</cp:lastModifiedBy>
  <dcterms:created xsi:type="dcterms:W3CDTF">2023-08-01T06:45:45Z</dcterms:created>
  <dcterms:modified xsi:type="dcterms:W3CDTF">2023-08-01T06:45:48Z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72476D33AC684B639D5A05C325715140_11</vt:lpwstr>
  </property>
  <property fmtid="{D5CDD505-2E9C-101B-9397-08002B2CF9AE}" pid="3" name="KSOProductBuildVer">
    <vt:lpwstr>2052-12.1.0.15120</vt:lpwstr>
  </property>
</Properties>
</file>