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5" r:id="rId1"/>
    <sheet name="XXX集团 (领导用租金排序)" sheetId="2" state="hidden" r:id="rId2"/>
    <sheet name="XXX集团 (领导用面积排序) " sheetId="3" state="hidden" r:id="rId3"/>
  </sheets>
  <definedNames>
    <definedName name="_xlnm._FilterDatabase" localSheetId="1" hidden="1">'XXX集团 (领导用租金排序)'!$A$2:$J$38</definedName>
    <definedName name="_xlnm.Print_Titles" localSheetId="1">'XXX集团 (领导用租金排序)'!$2:$3</definedName>
    <definedName name="_xlnm._FilterDatabase" localSheetId="2" hidden="1">'XXX集团 (领导用面积排序) '!$A$2:$J$38</definedName>
    <definedName name="_xlnm.Print_Titles" localSheetId="2">'XXX集团 (领导用面积排序) '!$2:$3</definedName>
    <definedName name="_xlnm._FilterDatabase" localSheetId="0" hidden="1">汇总!$A$6:$E$11</definedName>
  </definedNames>
  <calcPr calcId="144525"/>
</workbook>
</file>

<file path=xl/sharedStrings.xml><?xml version="1.0" encoding="utf-8"?>
<sst xmlns="http://schemas.openxmlformats.org/spreadsheetml/2006/main" count="135" uniqueCount="66">
  <si>
    <t>附件3</t>
  </si>
  <si>
    <r>
      <t>2022年已减免租金物业情况汇总表</t>
    </r>
    <r>
      <rPr>
        <sz val="24"/>
        <rFont val="华文中宋"/>
        <charset val="134"/>
      </rPr>
      <t>   </t>
    </r>
  </si>
  <si>
    <t>企业序号</t>
  </si>
  <si>
    <t>集团名称</t>
  </si>
  <si>
    <t>已免租情况</t>
  </si>
  <si>
    <t>宗数</t>
  </si>
  <si>
    <t>面积（万㎡）</t>
  </si>
  <si>
    <t>租金总额（万元）</t>
  </si>
  <si>
    <t>备注</t>
  </si>
  <si>
    <t>总计</t>
  </si>
  <si>
    <t xml:space="preserve">
说明：以后报送电子文件请以“集团简称+文件名”方式报送，并将表格发送到邮箱gzb9032@163.com。</t>
  </si>
  <si>
    <t>市属国有企业免租物业摸查情况表</t>
  </si>
  <si>
    <t>序号</t>
  </si>
  <si>
    <t>免租合同情况</t>
  </si>
  <si>
    <t>本单位物业出租总体情况</t>
  </si>
  <si>
    <t>面积（㎡）</t>
  </si>
  <si>
    <t>拟免租金总额（元）</t>
  </si>
  <si>
    <t>总金额（元/月）</t>
  </si>
  <si>
    <t>年总计</t>
  </si>
  <si>
    <t>直接监管企业年租金收入为84.8亿元，委托监管企业年租金收入为2.3亿元，总计为87亿元。</t>
  </si>
  <si>
    <t>一</t>
  </si>
  <si>
    <t>市属直管企业</t>
  </si>
  <si>
    <t>广州珠江实业集团有限公司</t>
  </si>
  <si>
    <t>广州越秀集团股份有限公司</t>
  </si>
  <si>
    <t>广州商贸投资控股集团有限公司</t>
  </si>
  <si>
    <t>广州地铁集团有限公司</t>
  </si>
  <si>
    <t>上述数据为初步摸查数据，最终免租合同情况以集团公司决策为准</t>
  </si>
  <si>
    <t>广州轻工集团有限公司</t>
  </si>
  <si>
    <t>广州市城市建设投资集团有限公司</t>
  </si>
  <si>
    <t>岭南集团</t>
  </si>
  <si>
    <t>广州汽车集团股份有限公司</t>
  </si>
  <si>
    <t>1.同一租赁合同若干物业归为1宗；2.免租仅限国有全资、控股、实际控制企业和集体企业物业；3.总体情况包含国有参股企业物业出租
4.单价为平均值，仅供参考。</t>
  </si>
  <si>
    <t>广州市建筑集团有限公司</t>
  </si>
  <si>
    <t>公交集团</t>
  </si>
  <si>
    <t>广州无线电集团</t>
  </si>
  <si>
    <t>广州港集团</t>
  </si>
  <si>
    <t>广州工业投资控股集团有限公司</t>
  </si>
  <si>
    <t>广智集团</t>
  </si>
  <si>
    <t>广州国资发展控股有限公司</t>
  </si>
  <si>
    <t>孵化器免租期按1个月，其他业态按2个月，平均免租期为1.66个月。</t>
  </si>
  <si>
    <t>广州医药集团有限公司</t>
  </si>
  <si>
    <t>对外出租物业，其中空地12宗合计面积50310㎡</t>
  </si>
  <si>
    <t>广州交通投资集团有限公司</t>
  </si>
  <si>
    <t>广州发展集团股份有限公司</t>
  </si>
  <si>
    <t>广州赛马娱乐总公司</t>
  </si>
  <si>
    <t>拟免租金总额为预计减免2020年2-3月物业租金数合计</t>
  </si>
  <si>
    <t>广州珠江啤酒股份有限公司</t>
  </si>
  <si>
    <t>香港物业每月租金7000港元，按0.8892的汇率折算成人民币。</t>
  </si>
  <si>
    <t>广州水务投资集团有限公司</t>
  </si>
  <si>
    <t>面积为建筑与场地合计</t>
  </si>
  <si>
    <t>广州金融控股集团有限公司</t>
  </si>
  <si>
    <t>广州银行股份有限公司</t>
  </si>
  <si>
    <t>广州酒家集团股份有限公司</t>
  </si>
  <si>
    <t>广州农商银行</t>
  </si>
  <si>
    <t>广州珠江钢琴集团股份有限公司</t>
  </si>
  <si>
    <t>广州环投</t>
  </si>
  <si>
    <t>无出租物业</t>
  </si>
  <si>
    <t>二</t>
  </si>
  <si>
    <t>市属托管企业</t>
  </si>
  <si>
    <t xml:space="preserve">  </t>
  </si>
  <si>
    <t>广州日报报业集团</t>
  </si>
  <si>
    <t>广州市市场监督管理局</t>
  </si>
  <si>
    <t>广州市人力资源和社会保障局</t>
  </si>
  <si>
    <t>广州市交通运输局</t>
  </si>
  <si>
    <t>总和除以3</t>
  </si>
  <si>
    <t>数据校验0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</si>
</sst>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  <numFmt numFmtId="179" formatCode="#,##0_ "/>
    <numFmt numFmtId="180" formatCode="yyyy/m/d;@"/>
  </numFmts>
  <fonts count="35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8"/>
      <name val="华文中宋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name val="楷体_GB2312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4"/>
      <name val="华文中宋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5" fillId="0" borderId="0">
      <alignment vertical="top"/>
      <protection locked="0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11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178" fontId="1" fillId="0" borderId="0" xfId="0" applyNumberFormat="1" applyFont="1">
      <alignment vertical="center"/>
    </xf>
    <xf numFmtId="0" fontId="1" fillId="0" borderId="0" xfId="0" applyFont="1">
      <alignment vertical="center"/>
    </xf>
    <xf numFmtId="178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right" vertical="center" wrapText="1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right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 wrapText="1"/>
    </xf>
    <xf numFmtId="178" fontId="4" fillId="4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right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178" fontId="4" fillId="5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5" borderId="1" xfId="0" applyNumberFormat="1" applyFont="1" applyFill="1" applyBorder="1" applyAlignment="1">
      <alignment horizontal="center" vertical="center" wrapText="1"/>
    </xf>
    <xf numFmtId="177" fontId="4" fillId="5" borderId="1" xfId="0" applyNumberFormat="1" applyFont="1" applyFill="1" applyBorder="1" applyAlignment="1">
      <alignment horizontal="right" vertical="center" wrapText="1"/>
    </xf>
    <xf numFmtId="177" fontId="0" fillId="5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>
      <alignment vertical="center"/>
    </xf>
    <xf numFmtId="178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178" fontId="0" fillId="0" borderId="3" xfId="0" applyNumberFormat="1" applyFont="1" applyBorder="1" applyAlignment="1">
      <alignment vertical="center" wrapText="1"/>
    </xf>
    <xf numFmtId="176" fontId="0" fillId="0" borderId="3" xfId="0" applyNumberFormat="1" applyFont="1" applyBorder="1" applyAlignment="1">
      <alignment vertical="center" wrapText="1"/>
    </xf>
    <xf numFmtId="176" fontId="5" fillId="0" borderId="1" xfId="8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178" fontId="7" fillId="0" borderId="0" xfId="0" applyNumberFormat="1" applyFont="1" applyAlignment="1">
      <alignment horizontal="left" vertical="center"/>
    </xf>
    <xf numFmtId="178" fontId="8" fillId="0" borderId="0" xfId="0" applyNumberFormat="1" applyFont="1" applyAlignment="1">
      <alignment vertical="center"/>
    </xf>
    <xf numFmtId="178" fontId="9" fillId="0" borderId="0" xfId="0" applyNumberFormat="1" applyFont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80" fontId="6" fillId="0" borderId="3" xfId="0" applyNumberFormat="1" applyFont="1" applyFill="1" applyBorder="1">
      <alignment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>
      <alignment vertical="center"/>
    </xf>
    <xf numFmtId="178" fontId="1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>
      <alignment vertical="center"/>
    </xf>
    <xf numFmtId="178" fontId="12" fillId="0" borderId="5" xfId="0" applyNumberFormat="1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A1:B1"/>
    </sheetView>
  </sheetViews>
  <sheetFormatPr defaultColWidth="9" defaultRowHeight="14.25" outlineLevelCol="5"/>
  <cols>
    <col min="1" max="1" width="10.5" style="3" customWidth="1"/>
    <col min="2" max="2" width="23.6" style="4" customWidth="1"/>
    <col min="3" max="3" width="16.375" style="5" customWidth="1"/>
    <col min="4" max="4" width="19.625" style="6" customWidth="1"/>
    <col min="5" max="5" width="33.625" style="6" customWidth="1"/>
    <col min="6" max="6" width="24.125" customWidth="1"/>
  </cols>
  <sheetData>
    <row r="1" ht="27" customHeight="1" spans="1:6">
      <c r="A1" s="57" t="s">
        <v>0</v>
      </c>
      <c r="B1" s="57"/>
      <c r="C1" s="58"/>
      <c r="D1" s="58"/>
      <c r="E1" s="58"/>
      <c r="F1" s="58"/>
    </row>
    <row r="2" customFormat="1" ht="47" customHeight="1" spans="1:6">
      <c r="A2" s="59" t="s">
        <v>1</v>
      </c>
      <c r="B2" s="59"/>
      <c r="C2" s="59"/>
      <c r="D2" s="59"/>
      <c r="E2" s="59"/>
      <c r="F2" s="59"/>
    </row>
    <row r="3" customFormat="1" ht="24" customHeight="1" spans="1:6">
      <c r="A3" s="59"/>
      <c r="B3" s="59"/>
      <c r="C3" s="59"/>
      <c r="D3" s="59"/>
      <c r="E3" s="59"/>
      <c r="F3" s="59"/>
    </row>
    <row r="4" customFormat="1" ht="34" customHeight="1" spans="1:6">
      <c r="A4" s="60" t="s">
        <v>2</v>
      </c>
      <c r="B4" s="61" t="s">
        <v>3</v>
      </c>
      <c r="C4" s="60" t="s">
        <v>4</v>
      </c>
      <c r="D4" s="60"/>
      <c r="E4" s="60"/>
      <c r="F4" s="60"/>
    </row>
    <row r="5" customFormat="1" ht="34" customHeight="1" spans="1:6">
      <c r="A5" s="60"/>
      <c r="B5" s="61"/>
      <c r="C5" s="62" t="s">
        <v>5</v>
      </c>
      <c r="D5" s="63" t="s">
        <v>6</v>
      </c>
      <c r="E5" s="63" t="s">
        <v>7</v>
      </c>
      <c r="F5" s="64" t="s">
        <v>8</v>
      </c>
    </row>
    <row r="6" s="54" customFormat="1" ht="34" customHeight="1" spans="1:6">
      <c r="A6" s="65"/>
      <c r="B6" s="66" t="s">
        <v>9</v>
      </c>
      <c r="C6" s="67">
        <f>SUM(C7:C11)</f>
        <v>0</v>
      </c>
      <c r="D6" s="66">
        <f>SUM(D7:D11)</f>
        <v>0</v>
      </c>
      <c r="E6" s="66">
        <f>SUM(E7:E11)</f>
        <v>0</v>
      </c>
      <c r="F6" s="68"/>
    </row>
    <row r="7" s="55" customFormat="1" ht="34" customHeight="1" spans="1:6">
      <c r="A7" s="69">
        <v>1</v>
      </c>
      <c r="B7" s="70"/>
      <c r="C7" s="69"/>
      <c r="D7" s="71"/>
      <c r="E7" s="71"/>
      <c r="F7" s="72"/>
    </row>
    <row r="8" s="56" customFormat="1" ht="34" customHeight="1" spans="1:6">
      <c r="A8" s="69">
        <v>2</v>
      </c>
      <c r="B8" s="70"/>
      <c r="C8" s="69"/>
      <c r="D8" s="71"/>
      <c r="E8" s="71"/>
      <c r="F8" s="72"/>
    </row>
    <row r="9" s="54" customFormat="1" ht="34" customHeight="1" spans="1:6">
      <c r="A9" s="69">
        <v>3</v>
      </c>
      <c r="B9" s="70"/>
      <c r="C9" s="69"/>
      <c r="D9" s="71"/>
      <c r="E9" s="71"/>
      <c r="F9" s="72"/>
    </row>
    <row r="10" s="56" customFormat="1" ht="34" customHeight="1" spans="1:6">
      <c r="A10" s="69">
        <v>4</v>
      </c>
      <c r="B10" s="70"/>
      <c r="C10" s="69"/>
      <c r="D10" s="70"/>
      <c r="E10" s="71"/>
      <c r="F10" s="72"/>
    </row>
    <row r="11" s="56" customFormat="1" ht="34" customHeight="1" spans="1:6">
      <c r="A11" s="73">
        <v>5</v>
      </c>
      <c r="B11" s="74"/>
      <c r="C11" s="73"/>
      <c r="D11" s="75"/>
      <c r="E11" s="75"/>
      <c r="F11" s="76"/>
    </row>
    <row r="12" ht="54" customHeight="1" spans="1:6">
      <c r="A12" s="77" t="s">
        <v>10</v>
      </c>
      <c r="B12" s="77"/>
      <c r="C12" s="77"/>
      <c r="D12" s="77"/>
      <c r="E12" s="77"/>
      <c r="F12" s="77"/>
    </row>
    <row r="13" ht="21" customHeight="1"/>
    <row r="14" ht="21" customHeight="1"/>
    <row r="15" ht="21" customHeight="1"/>
    <row r="16" ht="21" customHeight="1"/>
    <row r="17" ht="21" customHeight="1"/>
  </sheetData>
  <mergeCells count="6">
    <mergeCell ref="A1:B1"/>
    <mergeCell ref="A2:F2"/>
    <mergeCell ref="C4:E4"/>
    <mergeCell ref="A12:F12"/>
    <mergeCell ref="A4:A5"/>
    <mergeCell ref="B4:B5"/>
  </mergeCells>
  <printOptions horizontalCentered="1"/>
  <pageMargins left="0.196527777777778" right="0.196527777777778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workbookViewId="0">
      <selection activeCell="A1" sqref="A1:J1"/>
    </sheetView>
  </sheetViews>
  <sheetFormatPr defaultColWidth="9" defaultRowHeight="14.25"/>
  <cols>
    <col min="1" max="1" width="4.25" style="3" customWidth="1"/>
    <col min="2" max="2" width="17.6166666666667" style="4" customWidth="1"/>
    <col min="3" max="3" width="6.39166666666667" style="3" hidden="1"/>
    <col min="4" max="4" width="8.24166666666667" style="5" customWidth="1"/>
    <col min="5" max="5" width="13.925" style="6" customWidth="1"/>
    <col min="6" max="6" width="16.1916666666667" style="6" customWidth="1"/>
    <col min="7" max="7" width="9.09166666666667" style="5" customWidth="1"/>
    <col min="8" max="8" width="15.4833333333333" style="7" customWidth="1"/>
    <col min="9" max="9" width="16.8916666666667" style="7" customWidth="1"/>
    <col min="10" max="10" width="26.4166666666667" style="8" customWidth="1"/>
    <col min="11" max="11" width="12.625" customWidth="1"/>
    <col min="12" max="12" width="18.0333333333333" customWidth="1"/>
    <col min="13" max="14" width="12.625" customWidth="1"/>
  </cols>
  <sheetData>
    <row r="1" ht="20.25" spans="1:10">
      <c r="A1" s="9" t="s">
        <v>11</v>
      </c>
      <c r="B1" s="10"/>
      <c r="C1" s="9"/>
      <c r="D1" s="11"/>
      <c r="E1" s="12"/>
      <c r="F1" s="12"/>
      <c r="G1" s="11"/>
      <c r="H1" s="13"/>
      <c r="I1" s="13"/>
      <c r="J1" s="10"/>
    </row>
    <row r="2" spans="1:10">
      <c r="A2" s="14" t="s">
        <v>12</v>
      </c>
      <c r="B2" s="15" t="s">
        <v>3</v>
      </c>
      <c r="C2" s="14" t="s">
        <v>2</v>
      </c>
      <c r="D2" s="14" t="s">
        <v>13</v>
      </c>
      <c r="E2" s="16"/>
      <c r="F2" s="16"/>
      <c r="G2" s="14" t="s">
        <v>14</v>
      </c>
      <c r="H2" s="15"/>
      <c r="I2" s="15"/>
      <c r="J2" s="15" t="s">
        <v>8</v>
      </c>
    </row>
    <row r="3" ht="28.5" spans="1:10">
      <c r="A3" s="14"/>
      <c r="B3" s="15"/>
      <c r="C3" s="14"/>
      <c r="D3" s="14" t="s">
        <v>5</v>
      </c>
      <c r="E3" s="15" t="s">
        <v>15</v>
      </c>
      <c r="F3" s="15" t="s">
        <v>16</v>
      </c>
      <c r="G3" s="14" t="s">
        <v>5</v>
      </c>
      <c r="H3" s="15" t="s">
        <v>15</v>
      </c>
      <c r="I3" s="15" t="s">
        <v>17</v>
      </c>
      <c r="J3" s="15"/>
    </row>
    <row r="4" spans="1:12">
      <c r="A4" s="17"/>
      <c r="B4" s="18"/>
      <c r="C4" s="19"/>
      <c r="D4" s="19"/>
      <c r="E4" s="20"/>
      <c r="F4" s="20"/>
      <c r="G4" s="17"/>
      <c r="H4" s="18"/>
      <c r="I4" s="18"/>
      <c r="J4" s="18"/>
      <c r="L4" t="s">
        <v>18</v>
      </c>
    </row>
    <row r="5" ht="57" spans="1:14">
      <c r="A5" s="21"/>
      <c r="B5" s="22" t="s">
        <v>9</v>
      </c>
      <c r="C5" s="21"/>
      <c r="D5" s="23">
        <f t="shared" ref="D5:I5" si="0">D6+D34</f>
        <v>16599</v>
      </c>
      <c r="E5" s="23">
        <f t="shared" si="0"/>
        <v>9178198.36308064</v>
      </c>
      <c r="F5" s="23">
        <f t="shared" si="0"/>
        <v>938909840.772396</v>
      </c>
      <c r="G5" s="23">
        <f t="shared" si="0"/>
        <v>67748</v>
      </c>
      <c r="H5" s="23">
        <f t="shared" si="0"/>
        <v>19953892.7657569</v>
      </c>
      <c r="I5" s="23">
        <f t="shared" si="0"/>
        <v>725595693.508418</v>
      </c>
      <c r="J5" s="22" t="s">
        <v>19</v>
      </c>
      <c r="L5" s="32">
        <f>SUM(L6:L40)</f>
        <v>8707148322.21893</v>
      </c>
      <c r="M5">
        <v>2100000000</v>
      </c>
      <c r="N5">
        <f>M5/L6</f>
        <v>0.247635065361541</v>
      </c>
    </row>
    <row r="6" customFormat="1" spans="1:12">
      <c r="A6" s="24" t="s">
        <v>20</v>
      </c>
      <c r="B6" s="25" t="s">
        <v>21</v>
      </c>
      <c r="C6" s="24"/>
      <c r="D6" s="24">
        <f t="shared" ref="D6:I6" si="1">SUM(D7:D33)</f>
        <v>15927</v>
      </c>
      <c r="E6" s="26">
        <f t="shared" si="1"/>
        <v>8981159.00778064</v>
      </c>
      <c r="F6" s="26">
        <f t="shared" si="1"/>
        <v>922515784.692396</v>
      </c>
      <c r="G6" s="24">
        <f t="shared" si="1"/>
        <v>66805</v>
      </c>
      <c r="H6" s="27">
        <f t="shared" si="1"/>
        <v>19703657.7530569</v>
      </c>
      <c r="I6" s="27">
        <f t="shared" si="1"/>
        <v>706685055.868418</v>
      </c>
      <c r="J6" s="25"/>
      <c r="K6">
        <v>1000000000</v>
      </c>
      <c r="L6" s="32">
        <f>I6*12</f>
        <v>8480220670.42101</v>
      </c>
    </row>
    <row r="7" s="1" customFormat="1" ht="28.5" spans="1:15">
      <c r="A7" s="28">
        <v>2</v>
      </c>
      <c r="B7" s="29" t="s">
        <v>22</v>
      </c>
      <c r="C7" s="30">
        <v>20</v>
      </c>
      <c r="D7" s="30">
        <v>1668</v>
      </c>
      <c r="E7" s="31">
        <v>539589.6686</v>
      </c>
      <c r="F7" s="31">
        <v>93493019.7973333</v>
      </c>
      <c r="G7" s="30">
        <v>39725</v>
      </c>
      <c r="H7" s="32">
        <v>3238949.4485</v>
      </c>
      <c r="I7" s="32">
        <v>81479202.1035</v>
      </c>
      <c r="J7" s="29"/>
      <c r="L7" s="1">
        <f>K6/L6</f>
        <v>0.117921459695972</v>
      </c>
      <c r="M7" s="1">
        <f>O7/N7</f>
        <v>0.714285714285714</v>
      </c>
      <c r="N7" s="1">
        <v>7</v>
      </c>
      <c r="O7" s="1">
        <v>5</v>
      </c>
    </row>
    <row r="8" s="2" customFormat="1" ht="28.5" spans="1:11">
      <c r="A8" s="28">
        <v>5</v>
      </c>
      <c r="B8" s="29" t="s">
        <v>23</v>
      </c>
      <c r="C8" s="30">
        <v>0</v>
      </c>
      <c r="D8" s="30">
        <v>2461</v>
      </c>
      <c r="E8" s="31">
        <v>1294450.1159</v>
      </c>
      <c r="F8" s="31">
        <v>84235690.4325931</v>
      </c>
      <c r="G8" s="30">
        <v>2945</v>
      </c>
      <c r="H8" s="32">
        <v>1597489.2039</v>
      </c>
      <c r="I8" s="32">
        <v>77627118.1255632</v>
      </c>
      <c r="J8" s="29"/>
      <c r="K8" s="2">
        <f>E6/H6</f>
        <v>0.455811764512976</v>
      </c>
    </row>
    <row r="9" ht="28.5" spans="1:10">
      <c r="A9" s="28">
        <v>1</v>
      </c>
      <c r="B9" s="29" t="s">
        <v>24</v>
      </c>
      <c r="C9" s="30">
        <v>17</v>
      </c>
      <c r="D9" s="30">
        <v>2173</v>
      </c>
      <c r="E9" s="31">
        <v>267949.89</v>
      </c>
      <c r="F9" s="31">
        <v>114260000</v>
      </c>
      <c r="G9" s="30">
        <v>3353</v>
      </c>
      <c r="H9" s="32">
        <v>631249.708881333</v>
      </c>
      <c r="I9" s="32">
        <v>75780000</v>
      </c>
      <c r="J9" s="29"/>
    </row>
    <row r="10" s="2" customFormat="1" ht="42.75" spans="1:10">
      <c r="A10" s="28">
        <v>7</v>
      </c>
      <c r="B10" s="29" t="s">
        <v>25</v>
      </c>
      <c r="C10" s="30">
        <v>8</v>
      </c>
      <c r="D10" s="30">
        <v>1234</v>
      </c>
      <c r="E10" s="31">
        <v>279752.4585</v>
      </c>
      <c r="F10" s="31">
        <v>58515104.4317697</v>
      </c>
      <c r="G10" s="30">
        <v>1695</v>
      </c>
      <c r="H10" s="32">
        <v>901099.1629</v>
      </c>
      <c r="I10" s="32">
        <v>55611811.1128923</v>
      </c>
      <c r="J10" s="29" t="s">
        <v>26</v>
      </c>
    </row>
    <row r="11" s="2" customFormat="1" ht="28.5" spans="1:10">
      <c r="A11" s="28">
        <v>3</v>
      </c>
      <c r="B11" s="29" t="s">
        <v>27</v>
      </c>
      <c r="C11" s="30">
        <v>15</v>
      </c>
      <c r="D11" s="30">
        <v>1196</v>
      </c>
      <c r="E11" s="31">
        <v>1224949.85</v>
      </c>
      <c r="F11" s="31">
        <v>88731079.97</v>
      </c>
      <c r="G11" s="30">
        <v>1710</v>
      </c>
      <c r="H11" s="33">
        <v>1411621.1902</v>
      </c>
      <c r="I11" s="33">
        <v>54584070.47</v>
      </c>
      <c r="J11" s="29"/>
    </row>
    <row r="12" s="2" customFormat="1" ht="28.5" spans="1:10">
      <c r="A12" s="28">
        <v>6</v>
      </c>
      <c r="B12" s="34" t="s">
        <v>28</v>
      </c>
      <c r="C12" s="30">
        <v>9</v>
      </c>
      <c r="D12" s="30">
        <v>387</v>
      </c>
      <c r="E12" s="35">
        <v>361623.668180639</v>
      </c>
      <c r="F12" s="35">
        <v>74368086.2965</v>
      </c>
      <c r="G12" s="36">
        <v>588</v>
      </c>
      <c r="H12" s="37">
        <v>2716687.1041</v>
      </c>
      <c r="I12" s="37">
        <v>54462568.9654</v>
      </c>
      <c r="J12" s="49"/>
    </row>
    <row r="13" s="2" customFormat="1" spans="1:10">
      <c r="A13" s="28">
        <v>4</v>
      </c>
      <c r="B13" s="29" t="s">
        <v>29</v>
      </c>
      <c r="C13" s="30">
        <v>18</v>
      </c>
      <c r="D13" s="30">
        <v>1106</v>
      </c>
      <c r="E13" s="31">
        <v>576086.3895</v>
      </c>
      <c r="F13" s="31">
        <v>84419445.12</v>
      </c>
      <c r="G13" s="30">
        <v>1557</v>
      </c>
      <c r="H13" s="32">
        <v>671231.6855</v>
      </c>
      <c r="I13" s="32">
        <v>51222489.4674</v>
      </c>
      <c r="J13" s="29"/>
    </row>
    <row r="14" s="2" customFormat="1" ht="99.75" spans="1:10">
      <c r="A14" s="28">
        <v>10</v>
      </c>
      <c r="B14" s="29" t="s">
        <v>30</v>
      </c>
      <c r="C14" s="30">
        <v>1</v>
      </c>
      <c r="D14" s="30">
        <v>110</v>
      </c>
      <c r="E14" s="31">
        <v>446431.73</v>
      </c>
      <c r="F14" s="31">
        <v>39483982.317</v>
      </c>
      <c r="G14" s="30">
        <v>197</v>
      </c>
      <c r="H14" s="32">
        <v>1168028.36047557</v>
      </c>
      <c r="I14" s="32">
        <v>43393312.9386622</v>
      </c>
      <c r="J14" s="50" t="s">
        <v>31</v>
      </c>
    </row>
    <row r="15" s="2" customFormat="1" ht="28.5" spans="1:10">
      <c r="A15" s="28">
        <v>8</v>
      </c>
      <c r="B15" s="29" t="s">
        <v>32</v>
      </c>
      <c r="C15" s="30">
        <v>7</v>
      </c>
      <c r="D15" s="30">
        <v>1481</v>
      </c>
      <c r="E15" s="31">
        <v>530157.84</v>
      </c>
      <c r="F15" s="31">
        <v>52754161.84</v>
      </c>
      <c r="G15" s="30">
        <v>5623</v>
      </c>
      <c r="H15" s="32">
        <v>1069769.42</v>
      </c>
      <c r="I15" s="32">
        <v>29787196.25</v>
      </c>
      <c r="J15" s="29"/>
    </row>
    <row r="16" s="2" customFormat="1" spans="1:10">
      <c r="A16" s="28">
        <v>9</v>
      </c>
      <c r="B16" s="29" t="s">
        <v>33</v>
      </c>
      <c r="C16" s="30">
        <v>26</v>
      </c>
      <c r="D16" s="30">
        <v>805</v>
      </c>
      <c r="E16" s="31">
        <v>473273.4177</v>
      </c>
      <c r="F16" s="38">
        <v>46015787.46</v>
      </c>
      <c r="G16" s="30">
        <v>909</v>
      </c>
      <c r="H16" s="32">
        <v>1064893.8973</v>
      </c>
      <c r="I16" s="32">
        <v>28106379.635</v>
      </c>
      <c r="J16" s="29"/>
    </row>
    <row r="17" s="2" customFormat="1" spans="1:10">
      <c r="A17" s="28">
        <v>22</v>
      </c>
      <c r="B17" s="29" t="s">
        <v>34</v>
      </c>
      <c r="C17" s="30">
        <v>19</v>
      </c>
      <c r="D17" s="30">
        <v>177</v>
      </c>
      <c r="E17" s="31">
        <v>48587.81</v>
      </c>
      <c r="F17" s="31">
        <v>3864772.2272</v>
      </c>
      <c r="G17" s="30">
        <v>315</v>
      </c>
      <c r="H17" s="32">
        <v>287773.5182</v>
      </c>
      <c r="I17" s="32">
        <v>23595797.98</v>
      </c>
      <c r="J17" s="29"/>
    </row>
    <row r="18" s="2" customFormat="1" spans="1:10">
      <c r="A18" s="28">
        <v>11</v>
      </c>
      <c r="B18" s="29" t="s">
        <v>35</v>
      </c>
      <c r="C18" s="30">
        <v>3</v>
      </c>
      <c r="D18" s="30">
        <v>943</v>
      </c>
      <c r="E18" s="31">
        <v>177060.45</v>
      </c>
      <c r="F18" s="31">
        <v>35069913.36</v>
      </c>
      <c r="G18" s="30">
        <v>4866</v>
      </c>
      <c r="H18" s="39">
        <v>583700</v>
      </c>
      <c r="I18" s="51">
        <v>22423333.33</v>
      </c>
      <c r="J18" s="29"/>
    </row>
    <row r="19" s="2" customFormat="1" ht="28.5" spans="1:10">
      <c r="A19" s="28">
        <v>15</v>
      </c>
      <c r="B19" s="29" t="s">
        <v>36</v>
      </c>
      <c r="C19" s="30">
        <v>16</v>
      </c>
      <c r="D19" s="30">
        <v>528</v>
      </c>
      <c r="E19" s="31">
        <v>571683.943</v>
      </c>
      <c r="F19" s="31">
        <v>16682935.71</v>
      </c>
      <c r="G19" s="30">
        <v>661</v>
      </c>
      <c r="H19" s="32">
        <v>904194.625</v>
      </c>
      <c r="I19" s="32">
        <v>15665613.65</v>
      </c>
      <c r="J19" s="29"/>
    </row>
    <row r="20" s="2" customFormat="1" spans="1:10">
      <c r="A20" s="28">
        <v>13</v>
      </c>
      <c r="B20" s="29" t="s">
        <v>37</v>
      </c>
      <c r="C20" s="30">
        <v>21</v>
      </c>
      <c r="D20" s="30">
        <v>188</v>
      </c>
      <c r="E20" s="31">
        <v>198768.3018</v>
      </c>
      <c r="F20" s="31">
        <v>23309362.52</v>
      </c>
      <c r="G20" s="30">
        <v>540</v>
      </c>
      <c r="H20" s="32">
        <v>357897.5805</v>
      </c>
      <c r="I20" s="32">
        <v>15192137.68</v>
      </c>
      <c r="J20" s="29"/>
    </row>
    <row r="21" s="2" customFormat="1" ht="42.75" spans="1:10">
      <c r="A21" s="28">
        <v>14</v>
      </c>
      <c r="B21" s="29" t="s">
        <v>38</v>
      </c>
      <c r="C21" s="30">
        <v>5</v>
      </c>
      <c r="D21" s="30">
        <v>566</v>
      </c>
      <c r="E21" s="31">
        <v>210215.7701</v>
      </c>
      <c r="F21" s="31">
        <v>18455222.55</v>
      </c>
      <c r="G21" s="30">
        <v>810</v>
      </c>
      <c r="H21" s="32">
        <v>256497.8101</v>
      </c>
      <c r="I21" s="32">
        <v>12615348.33</v>
      </c>
      <c r="J21" s="29" t="s">
        <v>39</v>
      </c>
    </row>
    <row r="22" s="2" customFormat="1" ht="28.5" spans="1:10">
      <c r="A22" s="28">
        <v>12</v>
      </c>
      <c r="B22" s="29" t="s">
        <v>40</v>
      </c>
      <c r="C22" s="30">
        <v>4</v>
      </c>
      <c r="D22" s="30">
        <v>427</v>
      </c>
      <c r="E22" s="31">
        <v>422302.77</v>
      </c>
      <c r="F22" s="31">
        <v>25764000</v>
      </c>
      <c r="G22" s="30">
        <v>304</v>
      </c>
      <c r="H22" s="39">
        <v>231518.1542</v>
      </c>
      <c r="I22" s="32">
        <v>10670000</v>
      </c>
      <c r="J22" s="29" t="s">
        <v>41</v>
      </c>
    </row>
    <row r="23" s="2" customFormat="1" ht="28.5" spans="1:10">
      <c r="A23" s="28">
        <v>18</v>
      </c>
      <c r="B23" s="29" t="s">
        <v>42</v>
      </c>
      <c r="C23" s="30">
        <v>14</v>
      </c>
      <c r="D23" s="30">
        <v>83</v>
      </c>
      <c r="E23" s="31">
        <v>738245.23</v>
      </c>
      <c r="F23" s="31">
        <v>12221949.9</v>
      </c>
      <c r="G23" s="30">
        <v>158</v>
      </c>
      <c r="H23" s="39">
        <v>1679198.7</v>
      </c>
      <c r="I23" s="39">
        <v>9084282</v>
      </c>
      <c r="J23" s="29"/>
    </row>
    <row r="24" s="2" customFormat="1" ht="28.5" spans="1:10">
      <c r="A24" s="28">
        <v>19</v>
      </c>
      <c r="B24" s="29" t="s">
        <v>43</v>
      </c>
      <c r="C24" s="30">
        <v>6</v>
      </c>
      <c r="D24" s="30">
        <v>35</v>
      </c>
      <c r="E24" s="31">
        <v>14767.45</v>
      </c>
      <c r="F24" s="31">
        <v>6852744.7</v>
      </c>
      <c r="G24" s="30">
        <v>63</v>
      </c>
      <c r="H24" s="32">
        <v>49691.68</v>
      </c>
      <c r="I24" s="32">
        <v>8030938</v>
      </c>
      <c r="J24" s="29"/>
    </row>
    <row r="25" s="2" customFormat="1" ht="28.5" spans="1:10">
      <c r="A25" s="28">
        <v>16</v>
      </c>
      <c r="B25" s="29" t="s">
        <v>44</v>
      </c>
      <c r="C25" s="30">
        <v>27</v>
      </c>
      <c r="D25" s="30">
        <v>19</v>
      </c>
      <c r="E25" s="31">
        <v>260237.4</v>
      </c>
      <c r="F25" s="31">
        <v>14442822.36</v>
      </c>
      <c r="G25" s="30">
        <v>39</v>
      </c>
      <c r="H25" s="39">
        <v>272192.4</v>
      </c>
      <c r="I25" s="32">
        <v>7478254.77</v>
      </c>
      <c r="J25" s="29" t="s">
        <v>45</v>
      </c>
    </row>
    <row r="26" s="2" customFormat="1" ht="42.75" spans="1:10">
      <c r="A26" s="28">
        <v>17</v>
      </c>
      <c r="B26" s="29" t="s">
        <v>46</v>
      </c>
      <c r="C26" s="30">
        <v>22</v>
      </c>
      <c r="D26" s="30">
        <v>87</v>
      </c>
      <c r="E26" s="31">
        <v>55473.378</v>
      </c>
      <c r="F26" s="31">
        <v>12806221.09</v>
      </c>
      <c r="G26" s="30">
        <v>116</v>
      </c>
      <c r="H26" s="32">
        <v>57400.3714</v>
      </c>
      <c r="I26" s="32">
        <v>7229831.18</v>
      </c>
      <c r="J26" s="29" t="s">
        <v>47</v>
      </c>
    </row>
    <row r="27" s="2" customFormat="1" ht="28.5" spans="1:10">
      <c r="A27" s="28">
        <v>20</v>
      </c>
      <c r="B27" s="40" t="s">
        <v>48</v>
      </c>
      <c r="C27" s="28">
        <v>10</v>
      </c>
      <c r="D27" s="28">
        <v>80</v>
      </c>
      <c r="E27" s="41">
        <v>126714.918</v>
      </c>
      <c r="F27" s="41">
        <v>5105410.32</v>
      </c>
      <c r="G27" s="28">
        <v>166</v>
      </c>
      <c r="H27" s="42">
        <v>226611.64</v>
      </c>
      <c r="I27" s="42">
        <v>6345450</v>
      </c>
      <c r="J27" s="40" t="s">
        <v>49</v>
      </c>
    </row>
    <row r="28" s="2" customFormat="1" ht="28.5" spans="1:10">
      <c r="A28" s="28">
        <v>21</v>
      </c>
      <c r="B28" s="29" t="s">
        <v>50</v>
      </c>
      <c r="C28" s="30">
        <v>11</v>
      </c>
      <c r="D28" s="30">
        <v>61</v>
      </c>
      <c r="E28" s="31">
        <v>90216.26</v>
      </c>
      <c r="F28" s="31">
        <v>4593739.94</v>
      </c>
      <c r="G28" s="30">
        <v>248</v>
      </c>
      <c r="H28" s="32">
        <v>148665.72</v>
      </c>
      <c r="I28" s="32">
        <v>5612144.43</v>
      </c>
      <c r="J28" s="29"/>
    </row>
    <row r="29" s="2" customFormat="1" ht="28.5" spans="1:10">
      <c r="A29" s="28">
        <v>25</v>
      </c>
      <c r="B29" s="29" t="s">
        <v>51</v>
      </c>
      <c r="C29" s="30">
        <v>12</v>
      </c>
      <c r="D29" s="30">
        <v>14</v>
      </c>
      <c r="E29" s="31">
        <v>14430.7325</v>
      </c>
      <c r="F29" s="31">
        <v>1320520</v>
      </c>
      <c r="G29" s="30">
        <v>52</v>
      </c>
      <c r="H29" s="32">
        <v>41920.5519</v>
      </c>
      <c r="I29" s="32">
        <v>3628286.56</v>
      </c>
      <c r="J29" s="29"/>
    </row>
    <row r="30" s="2" customFormat="1" ht="28.5" spans="1:10">
      <c r="A30" s="28">
        <v>23</v>
      </c>
      <c r="B30" s="29" t="s">
        <v>52</v>
      </c>
      <c r="C30" s="30">
        <v>24</v>
      </c>
      <c r="D30" s="30">
        <v>13</v>
      </c>
      <c r="E30" s="31">
        <v>15600.59</v>
      </c>
      <c r="F30" s="43">
        <f>154000+106375+359293+48000+90090+166000+593320+53700+1053288.3+17740.8+525000+57680+44944</f>
        <v>3269431.1</v>
      </c>
      <c r="G30" s="30">
        <v>14</v>
      </c>
      <c r="H30" s="32">
        <v>16530.59</v>
      </c>
      <c r="I30" s="32">
        <v>3572146.1</v>
      </c>
      <c r="J30" s="29"/>
    </row>
    <row r="31" s="2" customFormat="1" spans="1:10">
      <c r="A31" s="28">
        <v>24</v>
      </c>
      <c r="B31" s="29" t="s">
        <v>53</v>
      </c>
      <c r="C31" s="30">
        <v>13</v>
      </c>
      <c r="D31" s="30">
        <v>83</v>
      </c>
      <c r="E31" s="31">
        <v>31374.146</v>
      </c>
      <c r="F31" s="31">
        <v>1515676.11</v>
      </c>
      <c r="G31" s="30">
        <v>138</v>
      </c>
      <c r="H31" s="32">
        <v>63448.34</v>
      </c>
      <c r="I31" s="32">
        <v>2214294.92</v>
      </c>
      <c r="J31" s="29"/>
    </row>
    <row r="32" s="2" customFormat="1" ht="28.5" spans="1:10">
      <c r="A32" s="28">
        <v>26</v>
      </c>
      <c r="B32" s="29" t="s">
        <v>54</v>
      </c>
      <c r="C32" s="30">
        <v>23</v>
      </c>
      <c r="D32" s="30">
        <v>2</v>
      </c>
      <c r="E32" s="31">
        <v>11214.83</v>
      </c>
      <c r="F32" s="31">
        <v>964705.14</v>
      </c>
      <c r="G32" s="30">
        <v>13</v>
      </c>
      <c r="H32" s="39">
        <v>55396.89</v>
      </c>
      <c r="I32" s="32">
        <v>1273047.87</v>
      </c>
      <c r="J32" s="29"/>
    </row>
    <row r="33" s="2" customFormat="1" spans="1:10">
      <c r="A33" s="28">
        <v>27</v>
      </c>
      <c r="B33" s="29" t="s">
        <v>55</v>
      </c>
      <c r="C33" s="30">
        <v>5</v>
      </c>
      <c r="D33" s="30"/>
      <c r="E33" s="31"/>
      <c r="F33" s="31"/>
      <c r="G33" s="30"/>
      <c r="H33" s="32"/>
      <c r="I33" s="32"/>
      <c r="J33" s="29" t="s">
        <v>56</v>
      </c>
    </row>
    <row r="34" customFormat="1" spans="1:12">
      <c r="A34" s="24" t="s">
        <v>57</v>
      </c>
      <c r="B34" s="25" t="s">
        <v>58</v>
      </c>
      <c r="C34" s="24"/>
      <c r="D34" s="24">
        <f t="shared" ref="D34:I34" si="2">SUM(D35:D38)</f>
        <v>672</v>
      </c>
      <c r="E34" s="26">
        <f t="shared" si="2"/>
        <v>197039.3553</v>
      </c>
      <c r="F34" s="26">
        <f t="shared" si="2"/>
        <v>16394056.08</v>
      </c>
      <c r="G34" s="24">
        <f t="shared" si="2"/>
        <v>943</v>
      </c>
      <c r="H34" s="27">
        <f t="shared" si="2"/>
        <v>250235.0127</v>
      </c>
      <c r="I34" s="27">
        <f t="shared" si="2"/>
        <v>18910637.64</v>
      </c>
      <c r="J34" s="25"/>
      <c r="L34" s="32">
        <f>I34*12</f>
        <v>226927651.68</v>
      </c>
    </row>
    <row r="35" s="2" customFormat="1" spans="1:10">
      <c r="A35" s="28" t="s">
        <v>59</v>
      </c>
      <c r="B35" s="29" t="s">
        <v>60</v>
      </c>
      <c r="C35" s="30">
        <v>0</v>
      </c>
      <c r="D35" s="30">
        <v>124</v>
      </c>
      <c r="E35" s="31">
        <v>139463.3661</v>
      </c>
      <c r="F35" s="31">
        <v>11607945.09</v>
      </c>
      <c r="G35" s="30">
        <v>387</v>
      </c>
      <c r="H35" s="32">
        <v>186851.0235</v>
      </c>
      <c r="I35" s="32">
        <v>13837451.61</v>
      </c>
      <c r="J35" s="29"/>
    </row>
    <row r="36" s="2" customFormat="1" spans="1:10">
      <c r="A36" s="28"/>
      <c r="B36" s="44" t="s">
        <v>61</v>
      </c>
      <c r="C36" s="30">
        <v>0</v>
      </c>
      <c r="D36" s="30">
        <v>173</v>
      </c>
      <c r="E36" s="31">
        <v>2641.4</v>
      </c>
      <c r="F36" s="31">
        <v>1203060</v>
      </c>
      <c r="G36" s="30">
        <v>173</v>
      </c>
      <c r="H36" s="32">
        <v>2641.4</v>
      </c>
      <c r="I36" s="32">
        <v>1362037</v>
      </c>
      <c r="J36" s="29"/>
    </row>
    <row r="37" s="2" customFormat="1" ht="28.5" spans="1:10">
      <c r="A37" s="28"/>
      <c r="B37" s="29" t="s">
        <v>62</v>
      </c>
      <c r="C37" s="30">
        <v>0</v>
      </c>
      <c r="D37" s="30">
        <v>7</v>
      </c>
      <c r="E37" s="31">
        <v>3899.4525</v>
      </c>
      <c r="F37" s="31">
        <v>465922</v>
      </c>
      <c r="G37" s="30">
        <v>7</v>
      </c>
      <c r="H37" s="32">
        <v>3899.4525</v>
      </c>
      <c r="I37" s="32">
        <v>465922</v>
      </c>
      <c r="J37" s="29"/>
    </row>
    <row r="38" s="2" customFormat="1" spans="1:10">
      <c r="A38" s="28"/>
      <c r="B38" s="29" t="s">
        <v>63</v>
      </c>
      <c r="C38" s="30">
        <v>0</v>
      </c>
      <c r="D38" s="30">
        <v>368</v>
      </c>
      <c r="E38" s="31">
        <v>51035.1367</v>
      </c>
      <c r="F38" s="31">
        <v>3117128.99</v>
      </c>
      <c r="G38" s="30">
        <v>376</v>
      </c>
      <c r="H38" s="32">
        <v>56843.1367</v>
      </c>
      <c r="I38" s="32">
        <v>3245227.03</v>
      </c>
      <c r="J38" s="29"/>
    </row>
    <row r="39" hidden="1" spans="1:10">
      <c r="A39" s="45"/>
      <c r="B39" s="46" t="s">
        <v>64</v>
      </c>
      <c r="C39" s="45"/>
      <c r="D39" s="45">
        <f t="shared" ref="D39:I39" si="3">SUM(D5:D38)/3</f>
        <v>16599</v>
      </c>
      <c r="E39" s="45">
        <f t="shared" si="3"/>
        <v>9178198.36308064</v>
      </c>
      <c r="F39" s="45">
        <f t="shared" si="3"/>
        <v>938909840.772397</v>
      </c>
      <c r="G39" s="45">
        <f t="shared" si="3"/>
        <v>67748</v>
      </c>
      <c r="H39" s="45">
        <f t="shared" si="3"/>
        <v>19953892.7657569</v>
      </c>
      <c r="I39" s="45">
        <f t="shared" si="3"/>
        <v>725595693.508418</v>
      </c>
      <c r="J39" s="52"/>
    </row>
    <row r="40" hidden="1" spans="1:10">
      <c r="A40" s="47"/>
      <c r="B40" s="48" t="s">
        <v>65</v>
      </c>
      <c r="C40" s="47"/>
      <c r="D40" s="47">
        <f t="shared" ref="D40:I40" si="4">D39-D5</f>
        <v>0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7">
        <f t="shared" si="4"/>
        <v>0</v>
      </c>
      <c r="I40" s="47">
        <f t="shared" si="4"/>
        <v>0</v>
      </c>
      <c r="J40" s="53"/>
    </row>
  </sheetData>
  <mergeCells count="6">
    <mergeCell ref="A1:J1"/>
    <mergeCell ref="D2:F2"/>
    <mergeCell ref="G2:I2"/>
    <mergeCell ref="A2:A3"/>
    <mergeCell ref="B2:B3"/>
    <mergeCell ref="C2:C3"/>
  </mergeCells>
  <pageMargins left="0.554861111111111" right="0.354166666666667" top="0.275" bottom="0.0784722222222222" header="0.314583333333333" footer="0.196527777777778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A1" sqref="A1:J1"/>
    </sheetView>
  </sheetViews>
  <sheetFormatPr defaultColWidth="9" defaultRowHeight="14.25"/>
  <cols>
    <col min="1" max="1" width="4.25" style="3" customWidth="1"/>
    <col min="2" max="2" width="17.6166666666667" style="4" customWidth="1"/>
    <col min="3" max="3" width="6.39166666666667" style="3" hidden="1"/>
    <col min="4" max="4" width="8.24166666666667" style="5" customWidth="1"/>
    <col min="5" max="5" width="13.925" style="6" customWidth="1"/>
    <col min="6" max="6" width="16.1916666666667" style="6" customWidth="1"/>
    <col min="7" max="7" width="9.09166666666667" style="5" customWidth="1"/>
    <col min="8" max="8" width="15.4833333333333" style="7" customWidth="1"/>
    <col min="9" max="9" width="16.8916666666667" style="7" customWidth="1"/>
    <col min="10" max="10" width="26.4166666666667" style="8" customWidth="1"/>
    <col min="12" max="12" width="18.0333333333333" customWidth="1"/>
  </cols>
  <sheetData>
    <row r="1" ht="20.25" spans="1:10">
      <c r="A1" s="9" t="s">
        <v>11</v>
      </c>
      <c r="B1" s="10"/>
      <c r="C1" s="9"/>
      <c r="D1" s="11"/>
      <c r="E1" s="12"/>
      <c r="F1" s="12"/>
      <c r="G1" s="11"/>
      <c r="H1" s="13"/>
      <c r="I1" s="13"/>
      <c r="J1" s="10"/>
    </row>
    <row r="2" spans="1:10">
      <c r="A2" s="14" t="s">
        <v>12</v>
      </c>
      <c r="B2" s="15" t="s">
        <v>3</v>
      </c>
      <c r="C2" s="14" t="s">
        <v>2</v>
      </c>
      <c r="D2" s="14" t="s">
        <v>13</v>
      </c>
      <c r="E2" s="16"/>
      <c r="F2" s="16"/>
      <c r="G2" s="14" t="s">
        <v>14</v>
      </c>
      <c r="H2" s="15"/>
      <c r="I2" s="15"/>
      <c r="J2" s="15" t="s">
        <v>8</v>
      </c>
    </row>
    <row r="3" ht="28.5" spans="1:10">
      <c r="A3" s="14"/>
      <c r="B3" s="15"/>
      <c r="C3" s="14"/>
      <c r="D3" s="14" t="s">
        <v>5</v>
      </c>
      <c r="E3" s="15" t="s">
        <v>15</v>
      </c>
      <c r="F3" s="15" t="s">
        <v>16</v>
      </c>
      <c r="G3" s="14" t="s">
        <v>5</v>
      </c>
      <c r="H3" s="15" t="s">
        <v>15</v>
      </c>
      <c r="I3" s="15" t="s">
        <v>17</v>
      </c>
      <c r="J3" s="15"/>
    </row>
    <row r="4" spans="1:12">
      <c r="A4" s="17"/>
      <c r="B4" s="18"/>
      <c r="C4" s="19"/>
      <c r="D4" s="19"/>
      <c r="E4" s="20"/>
      <c r="F4" s="20"/>
      <c r="G4" s="17"/>
      <c r="H4" s="18"/>
      <c r="I4" s="18"/>
      <c r="J4" s="18"/>
      <c r="L4" t="s">
        <v>18</v>
      </c>
    </row>
    <row r="5" ht="57" spans="1:12">
      <c r="A5" s="21"/>
      <c r="B5" s="22" t="s">
        <v>9</v>
      </c>
      <c r="C5" s="21"/>
      <c r="D5" s="23">
        <f t="shared" ref="D5:I5" si="0">D6+D34</f>
        <v>16599</v>
      </c>
      <c r="E5" s="23">
        <f t="shared" si="0"/>
        <v>9178198.36308064</v>
      </c>
      <c r="F5" s="23">
        <f t="shared" si="0"/>
        <v>938909840.772396</v>
      </c>
      <c r="G5" s="23">
        <f t="shared" si="0"/>
        <v>67748</v>
      </c>
      <c r="H5" s="23">
        <f t="shared" si="0"/>
        <v>19953892.7657569</v>
      </c>
      <c r="I5" s="23">
        <f t="shared" si="0"/>
        <v>725595693.508418</v>
      </c>
      <c r="J5" s="22" t="s">
        <v>19</v>
      </c>
      <c r="L5" s="32">
        <f>SUM(L6:L40)</f>
        <v>8707148322.10101</v>
      </c>
    </row>
    <row r="6" customFormat="1" spans="1:12">
      <c r="A6" s="24" t="s">
        <v>20</v>
      </c>
      <c r="B6" s="25" t="s">
        <v>21</v>
      </c>
      <c r="C6" s="24"/>
      <c r="D6" s="24">
        <f t="shared" ref="D6:I6" si="1">SUM(D7:D33)</f>
        <v>15927</v>
      </c>
      <c r="E6" s="26">
        <f t="shared" si="1"/>
        <v>8981159.00778064</v>
      </c>
      <c r="F6" s="26">
        <f t="shared" si="1"/>
        <v>922515784.692396</v>
      </c>
      <c r="G6" s="24">
        <f t="shared" si="1"/>
        <v>66805</v>
      </c>
      <c r="H6" s="27">
        <f t="shared" si="1"/>
        <v>19703657.7530569</v>
      </c>
      <c r="I6" s="27">
        <f t="shared" si="1"/>
        <v>706685055.868418</v>
      </c>
      <c r="J6" s="25"/>
      <c r="L6" s="32">
        <f>I6*12</f>
        <v>8480220670.42101</v>
      </c>
    </row>
    <row r="7" s="1" customFormat="1" ht="28.5" spans="1:10">
      <c r="A7" s="28">
        <v>2</v>
      </c>
      <c r="B7" s="29" t="s">
        <v>22</v>
      </c>
      <c r="C7" s="30">
        <v>20</v>
      </c>
      <c r="D7" s="30">
        <v>1668</v>
      </c>
      <c r="E7" s="31">
        <v>539589.6686</v>
      </c>
      <c r="F7" s="31">
        <v>93493019.7973333</v>
      </c>
      <c r="G7" s="30">
        <v>39725</v>
      </c>
      <c r="H7" s="32">
        <v>3238949.4485</v>
      </c>
      <c r="I7" s="32">
        <v>81479202.1035</v>
      </c>
      <c r="J7" s="29"/>
    </row>
    <row r="8" s="2" customFormat="1" ht="28.5" spans="1:10">
      <c r="A8" s="28">
        <v>5</v>
      </c>
      <c r="B8" s="29" t="s">
        <v>23</v>
      </c>
      <c r="C8" s="30">
        <v>0</v>
      </c>
      <c r="D8" s="30">
        <v>2461</v>
      </c>
      <c r="E8" s="31">
        <v>1294450.1159</v>
      </c>
      <c r="F8" s="31">
        <v>84235690.4325931</v>
      </c>
      <c r="G8" s="30">
        <v>2945</v>
      </c>
      <c r="H8" s="32">
        <v>1597489.2039</v>
      </c>
      <c r="I8" s="32">
        <v>77627118.1255632</v>
      </c>
      <c r="J8" s="29"/>
    </row>
    <row r="9" ht="28.5" spans="1:10">
      <c r="A9" s="28">
        <v>1</v>
      </c>
      <c r="B9" s="29" t="s">
        <v>24</v>
      </c>
      <c r="C9" s="30">
        <v>17</v>
      </c>
      <c r="D9" s="30">
        <v>2173</v>
      </c>
      <c r="E9" s="31">
        <v>267949.89</v>
      </c>
      <c r="F9" s="31">
        <v>114260000</v>
      </c>
      <c r="G9" s="30">
        <v>3353</v>
      </c>
      <c r="H9" s="32">
        <v>631249.708881333</v>
      </c>
      <c r="I9" s="32">
        <v>75780000</v>
      </c>
      <c r="J9" s="29"/>
    </row>
    <row r="10" s="2" customFormat="1" ht="42.75" spans="1:10">
      <c r="A10" s="28">
        <v>7</v>
      </c>
      <c r="B10" s="29" t="s">
        <v>25</v>
      </c>
      <c r="C10" s="30">
        <v>8</v>
      </c>
      <c r="D10" s="30">
        <v>1234</v>
      </c>
      <c r="E10" s="31">
        <v>279752.4585</v>
      </c>
      <c r="F10" s="31">
        <v>58515104.4317697</v>
      </c>
      <c r="G10" s="30">
        <v>1695</v>
      </c>
      <c r="H10" s="32">
        <v>901099.1629</v>
      </c>
      <c r="I10" s="32">
        <v>55611811.1128923</v>
      </c>
      <c r="J10" s="29" t="s">
        <v>26</v>
      </c>
    </row>
    <row r="11" s="2" customFormat="1" ht="28.5" spans="1:10">
      <c r="A11" s="28">
        <v>3</v>
      </c>
      <c r="B11" s="29" t="s">
        <v>27</v>
      </c>
      <c r="C11" s="30">
        <v>15</v>
      </c>
      <c r="D11" s="30">
        <v>1196</v>
      </c>
      <c r="E11" s="31">
        <v>1224949.85</v>
      </c>
      <c r="F11" s="31">
        <v>88731079.97</v>
      </c>
      <c r="G11" s="30">
        <v>1710</v>
      </c>
      <c r="H11" s="33">
        <v>1411621.1902</v>
      </c>
      <c r="I11" s="33">
        <v>54584070.47</v>
      </c>
      <c r="J11" s="29"/>
    </row>
    <row r="12" s="2" customFormat="1" ht="28.5" spans="1:10">
      <c r="A12" s="28">
        <v>6</v>
      </c>
      <c r="B12" s="34" t="s">
        <v>28</v>
      </c>
      <c r="C12" s="30">
        <v>9</v>
      </c>
      <c r="D12" s="30">
        <v>387</v>
      </c>
      <c r="E12" s="35">
        <v>361623.668180639</v>
      </c>
      <c r="F12" s="35">
        <v>74368086.2965</v>
      </c>
      <c r="G12" s="36">
        <v>588</v>
      </c>
      <c r="H12" s="37">
        <v>2716687.1041</v>
      </c>
      <c r="I12" s="37">
        <v>54462568.9654</v>
      </c>
      <c r="J12" s="49"/>
    </row>
    <row r="13" s="2" customFormat="1" spans="1:10">
      <c r="A13" s="28">
        <v>4</v>
      </c>
      <c r="B13" s="29" t="s">
        <v>29</v>
      </c>
      <c r="C13" s="30">
        <v>18</v>
      </c>
      <c r="D13" s="30">
        <v>1106</v>
      </c>
      <c r="E13" s="31">
        <v>576086.3895</v>
      </c>
      <c r="F13" s="31">
        <v>84419445.12</v>
      </c>
      <c r="G13" s="30">
        <v>1557</v>
      </c>
      <c r="H13" s="32">
        <v>671231.6855</v>
      </c>
      <c r="I13" s="32">
        <v>51222489.4674</v>
      </c>
      <c r="J13" s="29"/>
    </row>
    <row r="14" s="2" customFormat="1" ht="99.75" spans="1:10">
      <c r="A14" s="28">
        <v>10</v>
      </c>
      <c r="B14" s="29" t="s">
        <v>30</v>
      </c>
      <c r="C14" s="30">
        <v>1</v>
      </c>
      <c r="D14" s="30">
        <v>110</v>
      </c>
      <c r="E14" s="31">
        <v>446431.73</v>
      </c>
      <c r="F14" s="31">
        <v>39483982.317</v>
      </c>
      <c r="G14" s="30">
        <v>197</v>
      </c>
      <c r="H14" s="32">
        <v>1168028.36047557</v>
      </c>
      <c r="I14" s="32">
        <v>43393312.9386622</v>
      </c>
      <c r="J14" s="50" t="s">
        <v>31</v>
      </c>
    </row>
    <row r="15" s="2" customFormat="1" ht="28.5" spans="1:10">
      <c r="A15" s="28">
        <v>8</v>
      </c>
      <c r="B15" s="29" t="s">
        <v>32</v>
      </c>
      <c r="C15" s="30">
        <v>7</v>
      </c>
      <c r="D15" s="30">
        <v>1481</v>
      </c>
      <c r="E15" s="31">
        <v>530157.84</v>
      </c>
      <c r="F15" s="31">
        <v>52754161.84</v>
      </c>
      <c r="G15" s="30">
        <v>5623</v>
      </c>
      <c r="H15" s="32">
        <v>1069769.42</v>
      </c>
      <c r="I15" s="32">
        <v>29787196.25</v>
      </c>
      <c r="J15" s="29"/>
    </row>
    <row r="16" s="2" customFormat="1" spans="1:10">
      <c r="A16" s="28">
        <v>9</v>
      </c>
      <c r="B16" s="29" t="s">
        <v>33</v>
      </c>
      <c r="C16" s="30">
        <v>26</v>
      </c>
      <c r="D16" s="30">
        <v>805</v>
      </c>
      <c r="E16" s="31">
        <v>473273.4177</v>
      </c>
      <c r="F16" s="38">
        <v>46015787.46</v>
      </c>
      <c r="G16" s="30">
        <v>909</v>
      </c>
      <c r="H16" s="32">
        <v>1064893.8973</v>
      </c>
      <c r="I16" s="32">
        <v>28106379.635</v>
      </c>
      <c r="J16" s="29"/>
    </row>
    <row r="17" s="2" customFormat="1" spans="1:10">
      <c r="A17" s="28">
        <v>22</v>
      </c>
      <c r="B17" s="29" t="s">
        <v>34</v>
      </c>
      <c r="C17" s="30">
        <v>19</v>
      </c>
      <c r="D17" s="30">
        <v>177</v>
      </c>
      <c r="E17" s="31">
        <v>48587.81</v>
      </c>
      <c r="F17" s="31">
        <v>3864772.2272</v>
      </c>
      <c r="G17" s="30">
        <v>315</v>
      </c>
      <c r="H17" s="32">
        <v>287773.5182</v>
      </c>
      <c r="I17" s="32">
        <v>23595797.98</v>
      </c>
      <c r="J17" s="29"/>
    </row>
    <row r="18" s="2" customFormat="1" spans="1:10">
      <c r="A18" s="28">
        <v>11</v>
      </c>
      <c r="B18" s="29" t="s">
        <v>35</v>
      </c>
      <c r="C18" s="30">
        <v>3</v>
      </c>
      <c r="D18" s="30">
        <v>943</v>
      </c>
      <c r="E18" s="31">
        <v>177060.45</v>
      </c>
      <c r="F18" s="31">
        <v>35069913.36</v>
      </c>
      <c r="G18" s="30">
        <v>4866</v>
      </c>
      <c r="H18" s="39">
        <v>583700</v>
      </c>
      <c r="I18" s="51">
        <v>22423333.33</v>
      </c>
      <c r="J18" s="29"/>
    </row>
    <row r="19" s="2" customFormat="1" ht="28.5" spans="1:10">
      <c r="A19" s="28">
        <v>15</v>
      </c>
      <c r="B19" s="29" t="s">
        <v>36</v>
      </c>
      <c r="C19" s="30">
        <v>16</v>
      </c>
      <c r="D19" s="30">
        <v>528</v>
      </c>
      <c r="E19" s="31">
        <v>571683.943</v>
      </c>
      <c r="F19" s="31">
        <v>16682935.71</v>
      </c>
      <c r="G19" s="30">
        <v>661</v>
      </c>
      <c r="H19" s="32">
        <v>904194.625</v>
      </c>
      <c r="I19" s="32">
        <v>15665613.65</v>
      </c>
      <c r="J19" s="29"/>
    </row>
    <row r="20" s="2" customFormat="1" spans="1:10">
      <c r="A20" s="28">
        <v>13</v>
      </c>
      <c r="B20" s="29" t="s">
        <v>37</v>
      </c>
      <c r="C20" s="30">
        <v>21</v>
      </c>
      <c r="D20" s="30">
        <v>188</v>
      </c>
      <c r="E20" s="31">
        <v>198768.3018</v>
      </c>
      <c r="F20" s="31">
        <v>23309362.52</v>
      </c>
      <c r="G20" s="30">
        <v>540</v>
      </c>
      <c r="H20" s="32">
        <v>357897.5805</v>
      </c>
      <c r="I20" s="32">
        <v>15192137.68</v>
      </c>
      <c r="J20" s="29"/>
    </row>
    <row r="21" s="2" customFormat="1" ht="42.75" spans="1:10">
      <c r="A21" s="28">
        <v>14</v>
      </c>
      <c r="B21" s="29" t="s">
        <v>38</v>
      </c>
      <c r="C21" s="30">
        <v>5</v>
      </c>
      <c r="D21" s="30">
        <v>566</v>
      </c>
      <c r="E21" s="31">
        <v>210215.7701</v>
      </c>
      <c r="F21" s="31">
        <v>18455222.55</v>
      </c>
      <c r="G21" s="30">
        <v>810</v>
      </c>
      <c r="H21" s="32">
        <v>256497.8101</v>
      </c>
      <c r="I21" s="32">
        <v>12615348.33</v>
      </c>
      <c r="J21" s="29" t="s">
        <v>39</v>
      </c>
    </row>
    <row r="22" s="2" customFormat="1" ht="28.5" spans="1:10">
      <c r="A22" s="28">
        <v>12</v>
      </c>
      <c r="B22" s="29" t="s">
        <v>40</v>
      </c>
      <c r="C22" s="30">
        <v>4</v>
      </c>
      <c r="D22" s="30">
        <v>427</v>
      </c>
      <c r="E22" s="31">
        <v>422302.77</v>
      </c>
      <c r="F22" s="31">
        <v>25764000</v>
      </c>
      <c r="G22" s="30">
        <v>304</v>
      </c>
      <c r="H22" s="39">
        <v>231518.1542</v>
      </c>
      <c r="I22" s="32">
        <v>10670000</v>
      </c>
      <c r="J22" s="29" t="s">
        <v>41</v>
      </c>
    </row>
    <row r="23" s="2" customFormat="1" ht="28.5" spans="1:10">
      <c r="A23" s="28">
        <v>18</v>
      </c>
      <c r="B23" s="29" t="s">
        <v>42</v>
      </c>
      <c r="C23" s="30">
        <v>14</v>
      </c>
      <c r="D23" s="30">
        <v>83</v>
      </c>
      <c r="E23" s="31">
        <v>738245.23</v>
      </c>
      <c r="F23" s="31">
        <v>12221949.9</v>
      </c>
      <c r="G23" s="30">
        <v>158</v>
      </c>
      <c r="H23" s="39">
        <v>1679198.7</v>
      </c>
      <c r="I23" s="39">
        <v>9084282</v>
      </c>
      <c r="J23" s="29"/>
    </row>
    <row r="24" s="2" customFormat="1" ht="28.5" spans="1:10">
      <c r="A24" s="28">
        <v>19</v>
      </c>
      <c r="B24" s="29" t="s">
        <v>43</v>
      </c>
      <c r="C24" s="30">
        <v>6</v>
      </c>
      <c r="D24" s="30">
        <v>35</v>
      </c>
      <c r="E24" s="31">
        <v>14767.45</v>
      </c>
      <c r="F24" s="31">
        <v>6852744.7</v>
      </c>
      <c r="G24" s="30">
        <v>63</v>
      </c>
      <c r="H24" s="32">
        <v>49691.68</v>
      </c>
      <c r="I24" s="32">
        <v>8030938</v>
      </c>
      <c r="J24" s="29"/>
    </row>
    <row r="25" s="2" customFormat="1" ht="28.5" spans="1:10">
      <c r="A25" s="28">
        <v>16</v>
      </c>
      <c r="B25" s="29" t="s">
        <v>44</v>
      </c>
      <c r="C25" s="30">
        <v>27</v>
      </c>
      <c r="D25" s="30">
        <v>19</v>
      </c>
      <c r="E25" s="31">
        <v>260237.4</v>
      </c>
      <c r="F25" s="31">
        <v>14442822.36</v>
      </c>
      <c r="G25" s="30">
        <v>39</v>
      </c>
      <c r="H25" s="39">
        <v>272192.4</v>
      </c>
      <c r="I25" s="32">
        <v>7478254.77</v>
      </c>
      <c r="J25" s="29" t="s">
        <v>45</v>
      </c>
    </row>
    <row r="26" s="2" customFormat="1" ht="42.75" spans="1:10">
      <c r="A26" s="28">
        <v>17</v>
      </c>
      <c r="B26" s="29" t="s">
        <v>46</v>
      </c>
      <c r="C26" s="30">
        <v>22</v>
      </c>
      <c r="D26" s="30">
        <v>87</v>
      </c>
      <c r="E26" s="31">
        <v>55473.378</v>
      </c>
      <c r="F26" s="31">
        <v>12806221.09</v>
      </c>
      <c r="G26" s="30">
        <v>116</v>
      </c>
      <c r="H26" s="32">
        <v>57400.3714</v>
      </c>
      <c r="I26" s="32">
        <v>7229831.18</v>
      </c>
      <c r="J26" s="29" t="s">
        <v>47</v>
      </c>
    </row>
    <row r="27" s="2" customFormat="1" ht="28.5" spans="1:10">
      <c r="A27" s="28">
        <v>20</v>
      </c>
      <c r="B27" s="40" t="s">
        <v>48</v>
      </c>
      <c r="C27" s="28">
        <v>10</v>
      </c>
      <c r="D27" s="28">
        <v>80</v>
      </c>
      <c r="E27" s="41">
        <v>126714.918</v>
      </c>
      <c r="F27" s="41">
        <v>5105410.32</v>
      </c>
      <c r="G27" s="28">
        <v>166</v>
      </c>
      <c r="H27" s="42">
        <v>226611.64</v>
      </c>
      <c r="I27" s="42">
        <v>6345450</v>
      </c>
      <c r="J27" s="40" t="s">
        <v>49</v>
      </c>
    </row>
    <row r="28" s="2" customFormat="1" ht="28.5" spans="1:10">
      <c r="A28" s="28">
        <v>21</v>
      </c>
      <c r="B28" s="29" t="s">
        <v>50</v>
      </c>
      <c r="C28" s="30">
        <v>11</v>
      </c>
      <c r="D28" s="30">
        <v>61</v>
      </c>
      <c r="E28" s="31">
        <v>90216.26</v>
      </c>
      <c r="F28" s="31">
        <v>4593739.94</v>
      </c>
      <c r="G28" s="30">
        <v>248</v>
      </c>
      <c r="H28" s="32">
        <v>148665.72</v>
      </c>
      <c r="I28" s="32">
        <v>5612144.43</v>
      </c>
      <c r="J28" s="29"/>
    </row>
    <row r="29" s="2" customFormat="1" ht="28.5" spans="1:10">
      <c r="A29" s="28">
        <v>25</v>
      </c>
      <c r="B29" s="29" t="s">
        <v>51</v>
      </c>
      <c r="C29" s="30">
        <v>12</v>
      </c>
      <c r="D29" s="30">
        <v>14</v>
      </c>
      <c r="E29" s="31">
        <v>14430.7325</v>
      </c>
      <c r="F29" s="31">
        <v>1320520</v>
      </c>
      <c r="G29" s="30">
        <v>52</v>
      </c>
      <c r="H29" s="32">
        <v>41920.5519</v>
      </c>
      <c r="I29" s="32">
        <v>3628286.56</v>
      </c>
      <c r="J29" s="29"/>
    </row>
    <row r="30" s="2" customFormat="1" ht="28.5" spans="1:10">
      <c r="A30" s="28">
        <v>23</v>
      </c>
      <c r="B30" s="29" t="s">
        <v>52</v>
      </c>
      <c r="C30" s="30">
        <v>24</v>
      </c>
      <c r="D30" s="30">
        <v>13</v>
      </c>
      <c r="E30" s="31">
        <v>15600.59</v>
      </c>
      <c r="F30" s="43">
        <f>154000+106375+359293+48000+90090+166000+593320+53700+1053288.3+17740.8+525000+57680+44944</f>
        <v>3269431.1</v>
      </c>
      <c r="G30" s="30">
        <v>14</v>
      </c>
      <c r="H30" s="32">
        <v>16530.59</v>
      </c>
      <c r="I30" s="32">
        <v>3572146.1</v>
      </c>
      <c r="J30" s="29"/>
    </row>
    <row r="31" s="2" customFormat="1" spans="1:10">
      <c r="A31" s="28">
        <v>24</v>
      </c>
      <c r="B31" s="29" t="s">
        <v>53</v>
      </c>
      <c r="C31" s="30">
        <v>13</v>
      </c>
      <c r="D31" s="30">
        <v>83</v>
      </c>
      <c r="E31" s="31">
        <v>31374.146</v>
      </c>
      <c r="F31" s="31">
        <v>1515676.11</v>
      </c>
      <c r="G31" s="30">
        <v>138</v>
      </c>
      <c r="H31" s="32">
        <v>63448.34</v>
      </c>
      <c r="I31" s="32">
        <v>2214294.92</v>
      </c>
      <c r="J31" s="29"/>
    </row>
    <row r="32" s="2" customFormat="1" ht="28.5" spans="1:10">
      <c r="A32" s="28">
        <v>26</v>
      </c>
      <c r="B32" s="29" t="s">
        <v>54</v>
      </c>
      <c r="C32" s="30">
        <v>23</v>
      </c>
      <c r="D32" s="30">
        <v>2</v>
      </c>
      <c r="E32" s="31">
        <v>11214.83</v>
      </c>
      <c r="F32" s="31">
        <v>964705.14</v>
      </c>
      <c r="G32" s="30">
        <v>13</v>
      </c>
      <c r="H32" s="39">
        <v>55396.89</v>
      </c>
      <c r="I32" s="32">
        <v>1273047.87</v>
      </c>
      <c r="J32" s="29"/>
    </row>
    <row r="33" s="2" customFormat="1" spans="1:10">
      <c r="A33" s="28">
        <v>27</v>
      </c>
      <c r="B33" s="29" t="s">
        <v>55</v>
      </c>
      <c r="C33" s="30">
        <v>5</v>
      </c>
      <c r="D33" s="30"/>
      <c r="E33" s="31"/>
      <c r="F33" s="31"/>
      <c r="G33" s="30"/>
      <c r="H33" s="32"/>
      <c r="I33" s="32"/>
      <c r="J33" s="29" t="s">
        <v>56</v>
      </c>
    </row>
    <row r="34" customFormat="1" spans="1:12">
      <c r="A34" s="24" t="s">
        <v>57</v>
      </c>
      <c r="B34" s="25" t="s">
        <v>58</v>
      </c>
      <c r="C34" s="24"/>
      <c r="D34" s="24">
        <f t="shared" ref="D34:I34" si="2">SUM(D35:D38)</f>
        <v>672</v>
      </c>
      <c r="E34" s="26">
        <f t="shared" si="2"/>
        <v>197039.3553</v>
      </c>
      <c r="F34" s="26">
        <f t="shared" si="2"/>
        <v>16394056.08</v>
      </c>
      <c r="G34" s="24">
        <f t="shared" si="2"/>
        <v>943</v>
      </c>
      <c r="H34" s="27">
        <f t="shared" si="2"/>
        <v>250235.0127</v>
      </c>
      <c r="I34" s="27">
        <f t="shared" si="2"/>
        <v>18910637.64</v>
      </c>
      <c r="J34" s="25"/>
      <c r="L34" s="32">
        <f>I34*12</f>
        <v>226927651.68</v>
      </c>
    </row>
    <row r="35" s="2" customFormat="1" spans="1:10">
      <c r="A35" s="28" t="s">
        <v>59</v>
      </c>
      <c r="B35" s="29" t="s">
        <v>60</v>
      </c>
      <c r="C35" s="30">
        <v>0</v>
      </c>
      <c r="D35" s="30">
        <v>124</v>
      </c>
      <c r="E35" s="31">
        <v>139463.3661</v>
      </c>
      <c r="F35" s="31">
        <v>11607945.09</v>
      </c>
      <c r="G35" s="30">
        <v>387</v>
      </c>
      <c r="H35" s="32">
        <v>186851.0235</v>
      </c>
      <c r="I35" s="32">
        <v>13837451.61</v>
      </c>
      <c r="J35" s="29"/>
    </row>
    <row r="36" s="2" customFormat="1" spans="1:10">
      <c r="A36" s="28"/>
      <c r="B36" s="44" t="s">
        <v>61</v>
      </c>
      <c r="C36" s="30">
        <v>0</v>
      </c>
      <c r="D36" s="30">
        <v>173</v>
      </c>
      <c r="E36" s="31">
        <v>2641.4</v>
      </c>
      <c r="F36" s="31">
        <v>1203060</v>
      </c>
      <c r="G36" s="30">
        <v>173</v>
      </c>
      <c r="H36" s="32">
        <v>2641.4</v>
      </c>
      <c r="I36" s="32">
        <v>1362037</v>
      </c>
      <c r="J36" s="29"/>
    </row>
    <row r="37" s="2" customFormat="1" ht="28.5" spans="1:10">
      <c r="A37" s="28"/>
      <c r="B37" s="29" t="s">
        <v>62</v>
      </c>
      <c r="C37" s="30">
        <v>0</v>
      </c>
      <c r="D37" s="30">
        <v>7</v>
      </c>
      <c r="E37" s="31">
        <v>3899.4525</v>
      </c>
      <c r="F37" s="31">
        <v>465922</v>
      </c>
      <c r="G37" s="30">
        <v>7</v>
      </c>
      <c r="H37" s="32">
        <v>3899.4525</v>
      </c>
      <c r="I37" s="32">
        <v>465922</v>
      </c>
      <c r="J37" s="29"/>
    </row>
    <row r="38" s="2" customFormat="1" spans="1:10">
      <c r="A38" s="28"/>
      <c r="B38" s="29" t="s">
        <v>63</v>
      </c>
      <c r="C38" s="30">
        <v>0</v>
      </c>
      <c r="D38" s="30">
        <v>368</v>
      </c>
      <c r="E38" s="31">
        <v>51035.1367</v>
      </c>
      <c r="F38" s="31">
        <v>3117128.99</v>
      </c>
      <c r="G38" s="30">
        <v>376</v>
      </c>
      <c r="H38" s="32">
        <v>56843.1367</v>
      </c>
      <c r="I38" s="32">
        <v>3245227.03</v>
      </c>
      <c r="J38" s="29"/>
    </row>
    <row r="39" hidden="1" spans="1:10">
      <c r="A39" s="45"/>
      <c r="B39" s="46" t="s">
        <v>64</v>
      </c>
      <c r="C39" s="45"/>
      <c r="D39" s="45">
        <f t="shared" ref="D39:I39" si="3">SUM(D5:D38)/3</f>
        <v>16599</v>
      </c>
      <c r="E39" s="45">
        <f t="shared" si="3"/>
        <v>9178198.36308064</v>
      </c>
      <c r="F39" s="45">
        <f t="shared" si="3"/>
        <v>938909840.772397</v>
      </c>
      <c r="G39" s="45">
        <f t="shared" si="3"/>
        <v>67748</v>
      </c>
      <c r="H39" s="45">
        <f t="shared" si="3"/>
        <v>19953892.7657569</v>
      </c>
      <c r="I39" s="45">
        <f t="shared" si="3"/>
        <v>725595693.508418</v>
      </c>
      <c r="J39" s="52"/>
    </row>
    <row r="40" hidden="1" spans="1:10">
      <c r="A40" s="47"/>
      <c r="B40" s="48" t="s">
        <v>65</v>
      </c>
      <c r="C40" s="47"/>
      <c r="D40" s="47">
        <f t="shared" ref="D40:I40" si="4">D39-D5</f>
        <v>0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7">
        <f t="shared" si="4"/>
        <v>0</v>
      </c>
      <c r="I40" s="47">
        <f t="shared" si="4"/>
        <v>0</v>
      </c>
      <c r="J40" s="53"/>
    </row>
  </sheetData>
  <mergeCells count="6">
    <mergeCell ref="A1:J1"/>
    <mergeCell ref="D2:F2"/>
    <mergeCell ref="G2:I2"/>
    <mergeCell ref="A2:A3"/>
    <mergeCell ref="B2:B3"/>
    <mergeCell ref="C2:C3"/>
  </mergeCells>
  <pageMargins left="0.554861111111111" right="0.354166666666667" top="0.275" bottom="0.0784722222222222" header="0.314583333333333" footer="0.196527777777778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XXX集团 (领导用租金排序)</vt:lpstr>
      <vt:lpstr>XXX集团 (领导用面积排序)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谢伟华</dc:creator>
  <cp:lastModifiedBy>thtf</cp:lastModifiedBy>
  <dcterms:created xsi:type="dcterms:W3CDTF">2019-12-10T18:02:00Z</dcterms:created>
  <dcterms:modified xsi:type="dcterms:W3CDTF">2022-05-27T01:35:16Z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