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<sst xmlns="http://schemas.openxmlformats.org/spreadsheetml/2006/main" count="111" uniqueCount="106">
  <si>
    <t>附件3</t>
  </si>
  <si>
    <t>涉农资金安排和项目实施总体情况表</t>
  </si>
  <si>
    <t>省级主管部门</t>
  </si>
  <si>
    <t>一级项目名称</t>
  </si>
  <si>
    <t>资金安排情况（万元）</t>
  </si>
  <si>
    <t>资金使用情况（万元）</t>
  </si>
  <si>
    <t>资金执行率</t>
  </si>
  <si>
    <t>项目实施情况</t>
  </si>
  <si>
    <t>备注</t>
  </si>
  <si>
    <t>合计安排
金额</t>
  </si>
  <si>
    <t>其中：中央资金</t>
  </si>
  <si>
    <t>省级涉农
资金</t>
  </si>
  <si>
    <t>市县资金</t>
  </si>
  <si>
    <t>其他资金</t>
  </si>
  <si>
    <t>合计支出
金额</t>
  </si>
  <si>
    <t>中央资金</t>
  </si>
  <si>
    <t>合计安排项目个数</t>
  </si>
  <si>
    <t>已开工（实施）项目个数</t>
  </si>
  <si>
    <t>其中：已完工（完成）项目个数</t>
  </si>
  <si>
    <t>建设（实施）中项目个数</t>
  </si>
  <si>
    <t>未开工（实施）项目个数</t>
  </si>
  <si>
    <t>A=B+C+D+E</t>
  </si>
  <si>
    <t>B</t>
  </si>
  <si>
    <t>C</t>
  </si>
  <si>
    <t>D</t>
  </si>
  <si>
    <t>E</t>
  </si>
  <si>
    <t>F=G+H+I+J</t>
  </si>
  <si>
    <t>G</t>
  </si>
  <si>
    <t>H</t>
  </si>
  <si>
    <t>I</t>
  </si>
  <si>
    <t>J</t>
  </si>
  <si>
    <t>K=F/A</t>
  </si>
  <si>
    <t>L=M+P</t>
  </si>
  <si>
    <t>M=N+0</t>
  </si>
  <si>
    <t>N</t>
  </si>
  <si>
    <t>O</t>
  </si>
  <si>
    <t>P</t>
  </si>
  <si>
    <t>合计</t>
  </si>
  <si>
    <t>省农业农村厅</t>
  </si>
  <si>
    <t>一村一品、一镇一业</t>
  </si>
  <si>
    <t>职业农民培育</t>
  </si>
  <si>
    <t>其他对农产品生产经营者的补助</t>
  </si>
  <si>
    <t>粮食生产与良种良法技术推广</t>
  </si>
  <si>
    <t>发展农业机械化和设施农业</t>
  </si>
  <si>
    <t>现代种业提升建设</t>
  </si>
  <si>
    <t>现代渔业发展建设</t>
  </si>
  <si>
    <t>畜牧业转型升级</t>
  </si>
  <si>
    <t>现代农业生产公共设施建设</t>
  </si>
  <si>
    <t>农产品宣传推广</t>
  </si>
  <si>
    <t>农产品质量安全</t>
  </si>
  <si>
    <t>政策性农业保险保费补贴</t>
  </si>
  <si>
    <t>农田建设及管护</t>
  </si>
  <si>
    <t>农业科研和示范推广</t>
  </si>
  <si>
    <t>动植物疫病防控</t>
  </si>
  <si>
    <t>陆生动物保护能力提升</t>
  </si>
  <si>
    <t>农村综合改革</t>
  </si>
  <si>
    <t>发展村级集体经济</t>
  </si>
  <si>
    <t>村庄清洁行动（三清三拆）</t>
  </si>
  <si>
    <t>农村生活污水处理</t>
  </si>
  <si>
    <t>厕所革命-农村厕所革命</t>
  </si>
  <si>
    <t>村内巷道建设</t>
  </si>
  <si>
    <t>破旧泥砖房清理整治</t>
  </si>
  <si>
    <t>村庄风貌提升</t>
  </si>
  <si>
    <t>整村推进美丽乡村建设</t>
  </si>
  <si>
    <t>产业扶贫项目</t>
  </si>
  <si>
    <t>其他农业农村项目</t>
  </si>
  <si>
    <t>省水利厅</t>
  </si>
  <si>
    <t>中央投资水利配套项目</t>
  </si>
  <si>
    <t>河长制湖长制项目</t>
  </si>
  <si>
    <t>市县资金中含债券7亿元</t>
  </si>
  <si>
    <t>水资源节约与保护</t>
  </si>
  <si>
    <t>水土保持项目</t>
  </si>
  <si>
    <t>重大水利工程</t>
  </si>
  <si>
    <t>海堤加固达标工程</t>
  </si>
  <si>
    <t>中小河流治理项目</t>
  </si>
  <si>
    <t>农村集中供水项目</t>
  </si>
  <si>
    <t>其他资金为城投融资</t>
  </si>
  <si>
    <t>水库移民后期扶持</t>
  </si>
  <si>
    <t>其他水利项目</t>
  </si>
  <si>
    <t>省林业局</t>
  </si>
  <si>
    <t>造林与生态修复</t>
  </si>
  <si>
    <t>自然保护地整合优化</t>
  </si>
  <si>
    <t>林业有害生物防控</t>
  </si>
  <si>
    <t>政策性森林保险保费补贴</t>
  </si>
  <si>
    <t>森林乡村建设</t>
  </si>
  <si>
    <t>野生动植物资源保护与监测</t>
  </si>
  <si>
    <t>湿地保护与恢复</t>
  </si>
  <si>
    <t>林业种苗</t>
  </si>
  <si>
    <t>森林资源监测</t>
  </si>
  <si>
    <t>南粤古驿道重点线路绿化提升</t>
  </si>
  <si>
    <t>珠三角地区水鸟生态廊道建设</t>
  </si>
  <si>
    <t>林长制试点</t>
  </si>
  <si>
    <t>林业示范基地建设</t>
  </si>
  <si>
    <t>其他林业项目</t>
  </si>
  <si>
    <t>省自然资源厅</t>
  </si>
  <si>
    <t>基本农田保护项目</t>
  </si>
  <si>
    <t>省住房城乡建设厅</t>
  </si>
  <si>
    <t>农村生活垃圾处理</t>
  </si>
  <si>
    <t>省交通运输厅</t>
  </si>
  <si>
    <t>四好农村路建设</t>
  </si>
  <si>
    <t>四好农村路养护</t>
  </si>
  <si>
    <t>省文化和旅游厅</t>
  </si>
  <si>
    <t>厕所革命-乡村旅游厕所</t>
  </si>
  <si>
    <t>省财政厅</t>
  </si>
  <si>
    <t>巨灾保险</t>
  </si>
  <si>
    <t>统一计提的工作经费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</si>
</sst>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,##0.00_ ;[Red]\-#,##0.00\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24"/>
      <name val="华文中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12" fillId="18" borderId="8" applyNumberFormat="0" applyAlignment="0" applyProtection="0">
      <alignment vertical="center"/>
    </xf>
    <xf numFmtId="0" fontId="10" fillId="16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1" fillId="0" borderId="1" xfId="8" applyNumberFormat="1" applyFont="1" applyFill="1" applyBorder="1" applyAlignment="1">
      <alignment horizontal="right" vertical="center" wrapText="1"/>
    </xf>
    <xf numFmtId="177" fontId="1" fillId="0" borderId="1" xfId="8" applyNumberFormat="1" applyFont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0" fontId="5" fillId="0" borderId="0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right"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workbookViewId="0">
      <selection activeCell="A1" sqref="$A1:$XFD1048576"/>
    </sheetView>
  </sheetViews>
  <sheetFormatPr defaultColWidth="9" defaultRowHeight="15.75" customHeight="1"/>
  <cols>
    <col min="1" max="1" width="10.75" style="6" customWidth="1"/>
    <col min="2" max="2" width="15" style="7" customWidth="1"/>
    <col min="3" max="3" width="12" style="8" customWidth="1"/>
    <col min="4" max="4" width="8.875" style="8" customWidth="1"/>
    <col min="5" max="5" width="9.75" style="8" customWidth="1"/>
    <col min="6" max="6" width="11.625" style="8" customWidth="1"/>
    <col min="7" max="7" width="10.25" style="8" customWidth="1"/>
    <col min="8" max="8" width="11.125" style="8" customWidth="1"/>
    <col min="9" max="9" width="9.25" style="8" customWidth="1"/>
    <col min="10" max="10" width="9.5" style="8" customWidth="1"/>
    <col min="11" max="11" width="11.25" style="8" customWidth="1"/>
    <col min="12" max="12" width="10" style="8" customWidth="1"/>
    <col min="13" max="13" width="7.625" style="9" customWidth="1"/>
    <col min="14" max="18" width="7" style="7" customWidth="1"/>
    <col min="19" max="19" width="10.625" style="10" customWidth="1"/>
    <col min="20" max="16384" width="9" style="1"/>
  </cols>
  <sheetData>
    <row r="1" s="1" customFormat="1" customHeight="1" spans="1:19">
      <c r="A1" s="11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9"/>
      <c r="N1" s="7"/>
      <c r="O1" s="7"/>
      <c r="P1" s="7"/>
      <c r="Q1" s="7"/>
      <c r="R1" s="7"/>
      <c r="S1" s="10"/>
    </row>
    <row r="2" s="1" customFormat="1" ht="50.25" customHeight="1" spans="1:19">
      <c r="A2" s="12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30"/>
      <c r="N2" s="13"/>
      <c r="O2" s="13"/>
      <c r="P2" s="13"/>
      <c r="Q2" s="13"/>
      <c r="R2" s="13"/>
      <c r="S2" s="10"/>
    </row>
    <row r="3" s="1" customFormat="1" customHeight="1" spans="1:19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7"/>
      <c r="O3" s="7"/>
      <c r="P3" s="7"/>
      <c r="Q3" s="7"/>
      <c r="R3" s="7"/>
      <c r="S3" s="10"/>
    </row>
    <row r="4" s="2" customFormat="1" ht="28.5" customHeight="1" spans="1:19">
      <c r="A4" s="15" t="s">
        <v>2</v>
      </c>
      <c r="B4" s="16" t="s">
        <v>3</v>
      </c>
      <c r="C4" s="17" t="s">
        <v>4</v>
      </c>
      <c r="D4" s="17"/>
      <c r="E4" s="17"/>
      <c r="F4" s="17"/>
      <c r="G4" s="17"/>
      <c r="H4" s="17" t="s">
        <v>5</v>
      </c>
      <c r="I4" s="17"/>
      <c r="J4" s="17"/>
      <c r="K4" s="17"/>
      <c r="L4" s="17"/>
      <c r="M4" s="31" t="s">
        <v>6</v>
      </c>
      <c r="N4" s="16" t="s">
        <v>7</v>
      </c>
      <c r="O4" s="16"/>
      <c r="P4" s="16"/>
      <c r="Q4" s="16"/>
      <c r="R4" s="16"/>
      <c r="S4" s="35" t="s">
        <v>8</v>
      </c>
    </row>
    <row r="5" s="3" customFormat="1" ht="79.5" customHeight="1" spans="1:19">
      <c r="A5" s="15"/>
      <c r="B5" s="15"/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11</v>
      </c>
      <c r="K5" s="17" t="s">
        <v>12</v>
      </c>
      <c r="L5" s="17" t="s">
        <v>13</v>
      </c>
      <c r="M5" s="31"/>
      <c r="N5" s="15" t="s">
        <v>16</v>
      </c>
      <c r="O5" s="15" t="s">
        <v>17</v>
      </c>
      <c r="P5" s="15" t="s">
        <v>18</v>
      </c>
      <c r="Q5" s="15" t="s">
        <v>19</v>
      </c>
      <c r="R5" s="15" t="s">
        <v>20</v>
      </c>
      <c r="S5" s="36"/>
    </row>
    <row r="6" s="4" customFormat="1" ht="31.5" customHeight="1" spans="1:19">
      <c r="A6" s="18"/>
      <c r="B6" s="18"/>
      <c r="C6" s="19" t="s">
        <v>21</v>
      </c>
      <c r="D6" s="19" t="s">
        <v>22</v>
      </c>
      <c r="E6" s="19" t="s">
        <v>23</v>
      </c>
      <c r="F6" s="19" t="s">
        <v>24</v>
      </c>
      <c r="G6" s="19" t="s">
        <v>25</v>
      </c>
      <c r="H6" s="19" t="s">
        <v>26</v>
      </c>
      <c r="I6" s="19" t="s">
        <v>27</v>
      </c>
      <c r="J6" s="19" t="s">
        <v>28</v>
      </c>
      <c r="K6" s="19" t="s">
        <v>29</v>
      </c>
      <c r="L6" s="19" t="s">
        <v>30</v>
      </c>
      <c r="M6" s="32" t="s">
        <v>31</v>
      </c>
      <c r="N6" s="23" t="s">
        <v>32</v>
      </c>
      <c r="O6" s="23" t="s">
        <v>33</v>
      </c>
      <c r="P6" s="23" t="s">
        <v>34</v>
      </c>
      <c r="Q6" s="23" t="s">
        <v>35</v>
      </c>
      <c r="R6" s="23" t="s">
        <v>36</v>
      </c>
      <c r="S6" s="37"/>
    </row>
    <row r="7" s="4" customFormat="1" ht="31.5" customHeight="1" spans="1:19">
      <c r="A7" s="20" t="s">
        <v>37</v>
      </c>
      <c r="B7" s="21"/>
      <c r="C7" s="19">
        <f t="shared" ref="C7:L7" si="0">SUM(C8:C65)</f>
        <v>210018.853701</v>
      </c>
      <c r="D7" s="22">
        <f t="shared" si="0"/>
        <v>4168.52132</v>
      </c>
      <c r="E7" s="22">
        <f t="shared" si="0"/>
        <v>3178.995</v>
      </c>
      <c r="F7" s="22">
        <f t="shared" si="0"/>
        <v>165271.337381</v>
      </c>
      <c r="G7" s="22">
        <f t="shared" si="0"/>
        <v>37400</v>
      </c>
      <c r="H7" s="22">
        <f t="shared" si="0"/>
        <v>201049.640607</v>
      </c>
      <c r="I7" s="22">
        <f t="shared" si="0"/>
        <v>3375.341128</v>
      </c>
      <c r="J7" s="22">
        <f t="shared" si="0"/>
        <v>3169.25035</v>
      </c>
      <c r="K7" s="22">
        <f t="shared" si="0"/>
        <v>157105.049129</v>
      </c>
      <c r="L7" s="22">
        <f t="shared" si="0"/>
        <v>37400</v>
      </c>
      <c r="M7" s="33">
        <f t="shared" ref="M7:M11" si="1">H7/C7</f>
        <v>0.957293295644927</v>
      </c>
      <c r="N7" s="23">
        <f t="shared" ref="N7:R7" si="2">SUM(N8:N65)</f>
        <v>336</v>
      </c>
      <c r="O7" s="23">
        <f t="shared" si="2"/>
        <v>315</v>
      </c>
      <c r="P7" s="23">
        <f t="shared" si="2"/>
        <v>208</v>
      </c>
      <c r="Q7" s="23">
        <f t="shared" si="2"/>
        <v>114</v>
      </c>
      <c r="R7" s="23">
        <f t="shared" si="2"/>
        <v>12</v>
      </c>
      <c r="S7" s="37"/>
    </row>
    <row r="8" s="4" customFormat="1" ht="31.5" customHeight="1" spans="1:19">
      <c r="A8" s="23" t="s">
        <v>38</v>
      </c>
      <c r="B8" s="24" t="s">
        <v>39</v>
      </c>
      <c r="C8" s="19">
        <f t="shared" ref="C8:C65" si="3">D8+E8+F8+G8</f>
        <v>0</v>
      </c>
      <c r="D8" s="22"/>
      <c r="E8" s="22"/>
      <c r="F8" s="22"/>
      <c r="G8" s="22"/>
      <c r="H8" s="22">
        <f t="shared" ref="H8:H65" si="4">I8+J8+K8+L8</f>
        <v>0</v>
      </c>
      <c r="I8" s="22"/>
      <c r="J8" s="22"/>
      <c r="K8" s="22"/>
      <c r="L8" s="22"/>
      <c r="M8" s="33"/>
      <c r="N8" s="23"/>
      <c r="O8" s="23"/>
      <c r="P8" s="23"/>
      <c r="Q8" s="23"/>
      <c r="R8" s="23"/>
      <c r="S8" s="37"/>
    </row>
    <row r="9" s="4" customFormat="1" ht="31.5" customHeight="1" spans="1:19">
      <c r="A9" s="23"/>
      <c r="B9" s="24" t="s">
        <v>40</v>
      </c>
      <c r="C9" s="19">
        <f t="shared" si="3"/>
        <v>162</v>
      </c>
      <c r="D9" s="22"/>
      <c r="E9" s="22"/>
      <c r="F9" s="22">
        <v>162</v>
      </c>
      <c r="G9" s="22"/>
      <c r="H9" s="22">
        <f t="shared" si="4"/>
        <v>152.5</v>
      </c>
      <c r="I9" s="22"/>
      <c r="J9" s="22"/>
      <c r="K9" s="22">
        <v>152.5</v>
      </c>
      <c r="L9" s="22"/>
      <c r="M9" s="33">
        <f t="shared" si="1"/>
        <v>0.941358024691358</v>
      </c>
      <c r="N9" s="23">
        <v>1</v>
      </c>
      <c r="O9" s="23"/>
      <c r="P9" s="23">
        <v>1</v>
      </c>
      <c r="Q9" s="23"/>
      <c r="R9" s="18"/>
      <c r="S9" s="37"/>
    </row>
    <row r="10" s="4" customFormat="1" ht="31.5" customHeight="1" spans="1:19">
      <c r="A10" s="23"/>
      <c r="B10" s="24" t="s">
        <v>41</v>
      </c>
      <c r="C10" s="19">
        <f t="shared" si="3"/>
        <v>1430.755</v>
      </c>
      <c r="D10" s="22">
        <v>300</v>
      </c>
      <c r="E10" s="22">
        <v>0</v>
      </c>
      <c r="F10" s="22">
        <v>1130.755</v>
      </c>
      <c r="G10" s="22">
        <v>0</v>
      </c>
      <c r="H10" s="22">
        <f t="shared" si="4"/>
        <v>1024.2461</v>
      </c>
      <c r="I10" s="22">
        <v>0</v>
      </c>
      <c r="J10" s="22">
        <v>0</v>
      </c>
      <c r="K10" s="22">
        <v>1024.2461</v>
      </c>
      <c r="L10" s="22">
        <v>0</v>
      </c>
      <c r="M10" s="33">
        <f t="shared" si="1"/>
        <v>0.715878050399964</v>
      </c>
      <c r="N10" s="23">
        <v>7</v>
      </c>
      <c r="O10" s="23">
        <v>5</v>
      </c>
      <c r="P10" s="23">
        <v>5</v>
      </c>
      <c r="Q10" s="23">
        <v>0</v>
      </c>
      <c r="R10" s="23">
        <v>2</v>
      </c>
      <c r="S10" s="37"/>
    </row>
    <row r="11" s="4" customFormat="1" ht="31.5" customHeight="1" spans="1:19">
      <c r="A11" s="23"/>
      <c r="B11" s="24" t="s">
        <v>42</v>
      </c>
      <c r="C11" s="19">
        <f t="shared" si="3"/>
        <v>5842.91132</v>
      </c>
      <c r="D11" s="22">
        <v>3248.49132</v>
      </c>
      <c r="E11" s="22">
        <v>0</v>
      </c>
      <c r="F11" s="22">
        <v>2594.42</v>
      </c>
      <c r="G11" s="22">
        <v>0</v>
      </c>
      <c r="H11" s="22">
        <f t="shared" si="4"/>
        <v>5702.248748</v>
      </c>
      <c r="I11" s="22">
        <v>3107.869728</v>
      </c>
      <c r="J11" s="22">
        <v>0</v>
      </c>
      <c r="K11" s="22">
        <v>2594.37902</v>
      </c>
      <c r="L11" s="22">
        <v>0</v>
      </c>
      <c r="M11" s="33">
        <f t="shared" si="1"/>
        <v>0.975925944397185</v>
      </c>
      <c r="N11" s="23">
        <v>8</v>
      </c>
      <c r="O11" s="23">
        <v>7</v>
      </c>
      <c r="P11" s="23">
        <v>6</v>
      </c>
      <c r="Q11" s="23">
        <v>2</v>
      </c>
      <c r="R11" s="23">
        <v>0</v>
      </c>
      <c r="S11" s="37"/>
    </row>
    <row r="12" s="4" customFormat="1" ht="31.5" customHeight="1" spans="1:19">
      <c r="A12" s="23"/>
      <c r="B12" s="24" t="s">
        <v>43</v>
      </c>
      <c r="C12" s="19">
        <f t="shared" si="3"/>
        <v>0</v>
      </c>
      <c r="D12" s="22"/>
      <c r="E12" s="22"/>
      <c r="F12" s="22"/>
      <c r="G12" s="22"/>
      <c r="H12" s="22">
        <f t="shared" si="4"/>
        <v>0</v>
      </c>
      <c r="I12" s="22"/>
      <c r="J12" s="22"/>
      <c r="K12" s="22"/>
      <c r="L12" s="22"/>
      <c r="M12" s="33"/>
      <c r="N12" s="23"/>
      <c r="O12" s="23"/>
      <c r="P12" s="23"/>
      <c r="Q12" s="23"/>
      <c r="R12" s="23"/>
      <c r="S12" s="37"/>
    </row>
    <row r="13" s="4" customFormat="1" ht="31.5" customHeight="1" spans="1:19">
      <c r="A13" s="23"/>
      <c r="B13" s="24" t="s">
        <v>44</v>
      </c>
      <c r="C13" s="19">
        <f t="shared" si="3"/>
        <v>40.36</v>
      </c>
      <c r="D13" s="22">
        <v>16.78</v>
      </c>
      <c r="E13" s="22">
        <v>0</v>
      </c>
      <c r="F13" s="22">
        <v>23.58</v>
      </c>
      <c r="G13" s="22">
        <v>0</v>
      </c>
      <c r="H13" s="22">
        <f t="shared" si="4"/>
        <v>32.616</v>
      </c>
      <c r="I13" s="22">
        <v>16.308</v>
      </c>
      <c r="J13" s="22">
        <v>0</v>
      </c>
      <c r="K13" s="22">
        <v>16.308</v>
      </c>
      <c r="L13" s="22">
        <v>0</v>
      </c>
      <c r="M13" s="33">
        <f t="shared" ref="M13:M20" si="5">H13/C13</f>
        <v>0.80812685827552</v>
      </c>
      <c r="N13" s="23">
        <v>2</v>
      </c>
      <c r="O13" s="23">
        <v>1</v>
      </c>
      <c r="P13" s="23">
        <v>1</v>
      </c>
      <c r="Q13" s="23">
        <v>0</v>
      </c>
      <c r="R13" s="23">
        <v>1</v>
      </c>
      <c r="S13" s="37"/>
    </row>
    <row r="14" s="4" customFormat="1" ht="31.5" customHeight="1" spans="1:19">
      <c r="A14" s="23"/>
      <c r="B14" s="24" t="s">
        <v>45</v>
      </c>
      <c r="C14" s="19">
        <f t="shared" si="3"/>
        <v>0</v>
      </c>
      <c r="D14" s="22"/>
      <c r="E14" s="22"/>
      <c r="F14" s="22"/>
      <c r="G14" s="22"/>
      <c r="H14" s="22">
        <f t="shared" si="4"/>
        <v>0</v>
      </c>
      <c r="I14" s="22"/>
      <c r="J14" s="22"/>
      <c r="K14" s="22"/>
      <c r="L14" s="22"/>
      <c r="M14" s="33"/>
      <c r="N14" s="23"/>
      <c r="O14" s="23"/>
      <c r="P14" s="23"/>
      <c r="Q14" s="23"/>
      <c r="R14" s="23"/>
      <c r="S14" s="37"/>
    </row>
    <row r="15" s="4" customFormat="1" ht="31.5" customHeight="1" spans="1:19">
      <c r="A15" s="23"/>
      <c r="B15" s="24" t="s">
        <v>46</v>
      </c>
      <c r="C15" s="19">
        <f t="shared" si="3"/>
        <v>3188.68</v>
      </c>
      <c r="D15" s="22">
        <v>0</v>
      </c>
      <c r="E15" s="22">
        <v>0</v>
      </c>
      <c r="F15" s="22">
        <v>3188.68</v>
      </c>
      <c r="G15" s="22">
        <v>0</v>
      </c>
      <c r="H15" s="22">
        <f t="shared" si="4"/>
        <v>3133.243</v>
      </c>
      <c r="I15" s="22">
        <v>0</v>
      </c>
      <c r="J15" s="22">
        <v>0</v>
      </c>
      <c r="K15" s="22">
        <v>3133.243</v>
      </c>
      <c r="L15" s="22">
        <v>0</v>
      </c>
      <c r="M15" s="33">
        <f t="shared" si="5"/>
        <v>0.982614436067589</v>
      </c>
      <c r="N15" s="23">
        <v>3</v>
      </c>
      <c r="O15" s="23">
        <v>3</v>
      </c>
      <c r="P15" s="23">
        <v>3</v>
      </c>
      <c r="Q15" s="23">
        <v>0</v>
      </c>
      <c r="R15" s="23">
        <v>0</v>
      </c>
      <c r="S15" s="37"/>
    </row>
    <row r="16" s="4" customFormat="1" ht="31.5" customHeight="1" spans="1:19">
      <c r="A16" s="23"/>
      <c r="B16" s="24" t="s">
        <v>47</v>
      </c>
      <c r="C16" s="19">
        <f t="shared" si="3"/>
        <v>227</v>
      </c>
      <c r="D16" s="22">
        <v>152</v>
      </c>
      <c r="E16" s="22">
        <v>0</v>
      </c>
      <c r="F16" s="22">
        <v>75</v>
      </c>
      <c r="G16" s="22">
        <v>0</v>
      </c>
      <c r="H16" s="22">
        <f t="shared" si="4"/>
        <v>40.7906</v>
      </c>
      <c r="I16" s="22">
        <v>27.1885</v>
      </c>
      <c r="J16" s="22">
        <v>0</v>
      </c>
      <c r="K16" s="22">
        <v>13.6021</v>
      </c>
      <c r="L16" s="22">
        <v>0</v>
      </c>
      <c r="M16" s="33">
        <f t="shared" si="5"/>
        <v>0.179694273127753</v>
      </c>
      <c r="N16" s="23">
        <v>28</v>
      </c>
      <c r="O16" s="23">
        <v>28</v>
      </c>
      <c r="P16" s="23">
        <v>8</v>
      </c>
      <c r="Q16" s="23">
        <v>20</v>
      </c>
      <c r="R16" s="23">
        <v>0</v>
      </c>
      <c r="S16" s="37"/>
    </row>
    <row r="17" s="4" customFormat="1" ht="31.5" customHeight="1" spans="1:19">
      <c r="A17" s="23"/>
      <c r="B17" s="24" t="s">
        <v>48</v>
      </c>
      <c r="C17" s="19">
        <f t="shared" si="3"/>
        <v>1147</v>
      </c>
      <c r="D17" s="22">
        <v>0</v>
      </c>
      <c r="E17" s="22">
        <v>0</v>
      </c>
      <c r="F17" s="22">
        <v>1147</v>
      </c>
      <c r="G17" s="22">
        <v>0</v>
      </c>
      <c r="H17" s="22">
        <f t="shared" si="4"/>
        <v>807.250528</v>
      </c>
      <c r="I17" s="22">
        <v>0</v>
      </c>
      <c r="J17" s="22">
        <v>0</v>
      </c>
      <c r="K17" s="22">
        <v>807.250528</v>
      </c>
      <c r="L17" s="22">
        <v>0</v>
      </c>
      <c r="M17" s="33">
        <f t="shared" si="5"/>
        <v>0.703792962510898</v>
      </c>
      <c r="N17" s="23">
        <v>8</v>
      </c>
      <c r="O17" s="23">
        <v>3</v>
      </c>
      <c r="P17" s="23">
        <v>2</v>
      </c>
      <c r="Q17" s="23">
        <v>0</v>
      </c>
      <c r="R17" s="23">
        <v>5</v>
      </c>
      <c r="S17" s="37"/>
    </row>
    <row r="18" s="4" customFormat="1" ht="31.5" customHeight="1" spans="1:19">
      <c r="A18" s="23"/>
      <c r="B18" s="24" t="s">
        <v>49</v>
      </c>
      <c r="C18" s="19">
        <f t="shared" si="3"/>
        <v>1934.1</v>
      </c>
      <c r="D18" s="22">
        <v>0</v>
      </c>
      <c r="E18" s="22">
        <v>170</v>
      </c>
      <c r="F18" s="22">
        <v>1764.1</v>
      </c>
      <c r="G18" s="22">
        <v>0</v>
      </c>
      <c r="H18" s="22">
        <f t="shared" si="4"/>
        <v>1682.89</v>
      </c>
      <c r="I18" s="22">
        <v>0</v>
      </c>
      <c r="J18" s="22">
        <v>162.66</v>
      </c>
      <c r="K18" s="22">
        <v>1520.23</v>
      </c>
      <c r="L18" s="22">
        <v>0</v>
      </c>
      <c r="M18" s="33">
        <f t="shared" si="5"/>
        <v>0.870115299105527</v>
      </c>
      <c r="N18" s="23">
        <v>19</v>
      </c>
      <c r="O18" s="23">
        <v>19</v>
      </c>
      <c r="P18" s="23">
        <v>17</v>
      </c>
      <c r="Q18" s="23">
        <v>2</v>
      </c>
      <c r="R18" s="23">
        <v>0</v>
      </c>
      <c r="S18" s="37"/>
    </row>
    <row r="19" s="4" customFormat="1" ht="31.5" customHeight="1" spans="1:19">
      <c r="A19" s="23"/>
      <c r="B19" s="24" t="s">
        <v>50</v>
      </c>
      <c r="C19" s="19">
        <f t="shared" si="3"/>
        <v>1519.89</v>
      </c>
      <c r="D19" s="22"/>
      <c r="E19" s="22"/>
      <c r="F19" s="22">
        <v>1519.89</v>
      </c>
      <c r="G19" s="22"/>
      <c r="H19" s="22">
        <f t="shared" si="4"/>
        <v>1519.89</v>
      </c>
      <c r="I19" s="22"/>
      <c r="J19" s="22"/>
      <c r="K19" s="22">
        <v>1519.89</v>
      </c>
      <c r="L19" s="22"/>
      <c r="M19" s="33">
        <f t="shared" si="5"/>
        <v>1</v>
      </c>
      <c r="N19" s="23">
        <v>3</v>
      </c>
      <c r="O19" s="23">
        <v>3</v>
      </c>
      <c r="P19" s="23">
        <v>3</v>
      </c>
      <c r="Q19" s="23"/>
      <c r="R19" s="23"/>
      <c r="S19" s="37"/>
    </row>
    <row r="20" s="4" customFormat="1" ht="31.5" customHeight="1" spans="1:19">
      <c r="A20" s="23"/>
      <c r="B20" s="24" t="s">
        <v>51</v>
      </c>
      <c r="C20" s="19">
        <f t="shared" si="3"/>
        <v>3230.5</v>
      </c>
      <c r="D20" s="22"/>
      <c r="E20" s="22"/>
      <c r="F20" s="22">
        <v>3230.5</v>
      </c>
      <c r="G20" s="22"/>
      <c r="H20" s="22">
        <f t="shared" si="4"/>
        <v>2280.95</v>
      </c>
      <c r="I20" s="22"/>
      <c r="J20" s="22"/>
      <c r="K20" s="22">
        <v>2280.95</v>
      </c>
      <c r="L20" s="22"/>
      <c r="M20" s="33">
        <f t="shared" si="5"/>
        <v>0.706067172264355</v>
      </c>
      <c r="N20" s="23">
        <v>18</v>
      </c>
      <c r="O20" s="23">
        <v>18</v>
      </c>
      <c r="P20" s="23">
        <v>18</v>
      </c>
      <c r="Q20" s="23">
        <v>0</v>
      </c>
      <c r="R20" s="23">
        <v>0</v>
      </c>
      <c r="S20" s="37"/>
    </row>
    <row r="21" s="4" customFormat="1" ht="31.5" customHeight="1" spans="1:19">
      <c r="A21" s="23" t="s">
        <v>38</v>
      </c>
      <c r="B21" s="24" t="s">
        <v>52</v>
      </c>
      <c r="C21" s="19">
        <f t="shared" si="3"/>
        <v>0</v>
      </c>
      <c r="D21" s="22"/>
      <c r="E21" s="22"/>
      <c r="F21" s="22"/>
      <c r="G21" s="22"/>
      <c r="H21" s="22">
        <f t="shared" si="4"/>
        <v>0</v>
      </c>
      <c r="I21" s="22"/>
      <c r="J21" s="22"/>
      <c r="K21" s="22"/>
      <c r="L21" s="22"/>
      <c r="M21" s="33"/>
      <c r="N21" s="23"/>
      <c r="O21" s="23"/>
      <c r="P21" s="23"/>
      <c r="Q21" s="23"/>
      <c r="R21" s="23"/>
      <c r="S21" s="37"/>
    </row>
    <row r="22" s="4" customFormat="1" ht="31.5" customHeight="1" spans="1:19">
      <c r="A22" s="23"/>
      <c r="B22" s="24" t="s">
        <v>53</v>
      </c>
      <c r="C22" s="19">
        <f t="shared" si="3"/>
        <v>875.858</v>
      </c>
      <c r="D22" s="22">
        <v>211.25</v>
      </c>
      <c r="E22" s="22">
        <v>51.148</v>
      </c>
      <c r="F22" s="22">
        <v>613.46</v>
      </c>
      <c r="G22" s="22">
        <v>0</v>
      </c>
      <c r="H22" s="22">
        <f t="shared" si="4"/>
        <v>671.58215</v>
      </c>
      <c r="I22" s="22">
        <v>185.19615</v>
      </c>
      <c r="J22" s="22">
        <v>51.148</v>
      </c>
      <c r="K22" s="22">
        <v>435.238</v>
      </c>
      <c r="L22" s="22">
        <v>0</v>
      </c>
      <c r="M22" s="33">
        <f>H22/C22</f>
        <v>0.766770583816098</v>
      </c>
      <c r="N22" s="23">
        <v>12</v>
      </c>
      <c r="O22" s="23">
        <v>10</v>
      </c>
      <c r="P22" s="23">
        <v>10</v>
      </c>
      <c r="Q22" s="23">
        <v>2</v>
      </c>
      <c r="R22" s="23">
        <v>0</v>
      </c>
      <c r="S22" s="37"/>
    </row>
    <row r="23" s="4" customFormat="1" ht="31.5" customHeight="1" spans="1:19">
      <c r="A23" s="23"/>
      <c r="B23" s="24" t="s">
        <v>54</v>
      </c>
      <c r="C23" s="19">
        <f t="shared" si="3"/>
        <v>4545.62</v>
      </c>
      <c r="D23" s="22">
        <v>0</v>
      </c>
      <c r="E23" s="22">
        <v>0</v>
      </c>
      <c r="F23" s="22">
        <v>4545.62</v>
      </c>
      <c r="G23" s="22">
        <v>0</v>
      </c>
      <c r="H23" s="22">
        <f t="shared" si="4"/>
        <v>3873.85</v>
      </c>
      <c r="I23" s="22">
        <v>0</v>
      </c>
      <c r="J23" s="22">
        <v>0</v>
      </c>
      <c r="K23" s="22">
        <v>3873.85</v>
      </c>
      <c r="L23" s="22">
        <v>0</v>
      </c>
      <c r="M23" s="33">
        <f>H23/C23</f>
        <v>0.852215979338352</v>
      </c>
      <c r="N23" s="23">
        <v>2</v>
      </c>
      <c r="O23" s="23">
        <v>2</v>
      </c>
      <c r="P23" s="23">
        <v>1</v>
      </c>
      <c r="Q23" s="23">
        <v>1</v>
      </c>
      <c r="R23" s="23">
        <v>0</v>
      </c>
      <c r="S23" s="37"/>
    </row>
    <row r="24" s="4" customFormat="1" ht="31.5" customHeight="1" spans="1:19">
      <c r="A24" s="23"/>
      <c r="B24" s="24" t="s">
        <v>55</v>
      </c>
      <c r="C24" s="19">
        <f t="shared" si="3"/>
        <v>0</v>
      </c>
      <c r="D24" s="22"/>
      <c r="E24" s="22"/>
      <c r="F24" s="22"/>
      <c r="G24" s="22"/>
      <c r="H24" s="22">
        <f t="shared" si="4"/>
        <v>0</v>
      </c>
      <c r="I24" s="22"/>
      <c r="J24" s="22"/>
      <c r="K24" s="22"/>
      <c r="L24" s="22"/>
      <c r="M24" s="33"/>
      <c r="N24" s="23"/>
      <c r="O24" s="23"/>
      <c r="P24" s="23"/>
      <c r="Q24" s="23"/>
      <c r="R24" s="23"/>
      <c r="S24" s="37"/>
    </row>
    <row r="25" s="4" customFormat="1" ht="31.5" customHeight="1" spans="1:19">
      <c r="A25" s="23"/>
      <c r="B25" s="24" t="s">
        <v>56</v>
      </c>
      <c r="C25" s="19">
        <f t="shared" si="3"/>
        <v>0</v>
      </c>
      <c r="D25" s="22"/>
      <c r="E25" s="22"/>
      <c r="F25" s="22"/>
      <c r="G25" s="22"/>
      <c r="H25" s="22">
        <f t="shared" si="4"/>
        <v>0</v>
      </c>
      <c r="I25" s="22"/>
      <c r="J25" s="22"/>
      <c r="K25" s="22"/>
      <c r="L25" s="22"/>
      <c r="M25" s="33"/>
      <c r="N25" s="23"/>
      <c r="O25" s="23"/>
      <c r="P25" s="23"/>
      <c r="Q25" s="23"/>
      <c r="R25" s="23"/>
      <c r="S25" s="37"/>
    </row>
    <row r="26" s="4" customFormat="1" ht="31.5" customHeight="1" spans="1:19">
      <c r="A26" s="23"/>
      <c r="B26" s="24" t="s">
        <v>57</v>
      </c>
      <c r="C26" s="19">
        <f t="shared" si="3"/>
        <v>0</v>
      </c>
      <c r="D26" s="22"/>
      <c r="E26" s="22"/>
      <c r="F26" s="22"/>
      <c r="G26" s="22"/>
      <c r="H26" s="22">
        <f t="shared" si="4"/>
        <v>0</v>
      </c>
      <c r="I26" s="22"/>
      <c r="J26" s="22"/>
      <c r="K26" s="22"/>
      <c r="L26" s="22"/>
      <c r="M26" s="33"/>
      <c r="N26" s="23"/>
      <c r="O26" s="23"/>
      <c r="P26" s="23"/>
      <c r="Q26" s="23"/>
      <c r="R26" s="23"/>
      <c r="S26" s="37"/>
    </row>
    <row r="27" s="4" customFormat="1" ht="31.5" customHeight="1" spans="1:19">
      <c r="A27" s="23"/>
      <c r="B27" s="24" t="s">
        <v>58</v>
      </c>
      <c r="C27" s="19">
        <f t="shared" si="3"/>
        <v>0</v>
      </c>
      <c r="D27" s="22"/>
      <c r="E27" s="22"/>
      <c r="F27" s="22"/>
      <c r="G27" s="22"/>
      <c r="H27" s="22">
        <f t="shared" si="4"/>
        <v>0</v>
      </c>
      <c r="I27" s="22"/>
      <c r="J27" s="22"/>
      <c r="K27" s="22"/>
      <c r="L27" s="22"/>
      <c r="M27" s="33"/>
      <c r="N27" s="23"/>
      <c r="O27" s="23"/>
      <c r="P27" s="23"/>
      <c r="Q27" s="23"/>
      <c r="R27" s="23"/>
      <c r="S27" s="37"/>
    </row>
    <row r="28" s="4" customFormat="1" ht="31.5" customHeight="1" spans="1:19">
      <c r="A28" s="23"/>
      <c r="B28" s="24" t="s">
        <v>59</v>
      </c>
      <c r="C28" s="19">
        <f t="shared" si="3"/>
        <v>0</v>
      </c>
      <c r="D28" s="22"/>
      <c r="E28" s="22"/>
      <c r="F28" s="22"/>
      <c r="G28" s="22"/>
      <c r="H28" s="22">
        <f t="shared" si="4"/>
        <v>0</v>
      </c>
      <c r="I28" s="22"/>
      <c r="J28" s="22"/>
      <c r="K28" s="22"/>
      <c r="L28" s="22"/>
      <c r="M28" s="33"/>
      <c r="N28" s="23"/>
      <c r="O28" s="23"/>
      <c r="P28" s="23"/>
      <c r="Q28" s="23"/>
      <c r="R28" s="23"/>
      <c r="S28" s="37"/>
    </row>
    <row r="29" s="4" customFormat="1" ht="31.5" customHeight="1" spans="1:19">
      <c r="A29" s="23"/>
      <c r="B29" s="24" t="s">
        <v>60</v>
      </c>
      <c r="C29" s="19">
        <f t="shared" si="3"/>
        <v>0</v>
      </c>
      <c r="D29" s="22"/>
      <c r="E29" s="22"/>
      <c r="F29" s="22"/>
      <c r="G29" s="22"/>
      <c r="H29" s="22">
        <f t="shared" si="4"/>
        <v>0</v>
      </c>
      <c r="I29" s="22"/>
      <c r="J29" s="22"/>
      <c r="K29" s="22"/>
      <c r="L29" s="22"/>
      <c r="M29" s="33"/>
      <c r="N29" s="23"/>
      <c r="O29" s="23"/>
      <c r="P29" s="23"/>
      <c r="Q29" s="23"/>
      <c r="R29" s="23"/>
      <c r="S29" s="37"/>
    </row>
    <row r="30" s="4" customFormat="1" ht="31.5" customHeight="1" spans="1:19">
      <c r="A30" s="23"/>
      <c r="B30" s="24" t="s">
        <v>61</v>
      </c>
      <c r="C30" s="19">
        <f t="shared" si="3"/>
        <v>0</v>
      </c>
      <c r="D30" s="22"/>
      <c r="E30" s="22"/>
      <c r="F30" s="22"/>
      <c r="G30" s="22"/>
      <c r="H30" s="22">
        <f t="shared" si="4"/>
        <v>0</v>
      </c>
      <c r="I30" s="22"/>
      <c r="J30" s="22"/>
      <c r="K30" s="22"/>
      <c r="L30" s="22"/>
      <c r="M30" s="33"/>
      <c r="N30" s="23"/>
      <c r="O30" s="23"/>
      <c r="P30" s="23"/>
      <c r="Q30" s="23"/>
      <c r="R30" s="23"/>
      <c r="S30" s="37"/>
    </row>
    <row r="31" s="4" customFormat="1" ht="31.5" customHeight="1" spans="1:19">
      <c r="A31" s="23"/>
      <c r="B31" s="24" t="s">
        <v>62</v>
      </c>
      <c r="C31" s="19">
        <f t="shared" si="3"/>
        <v>0</v>
      </c>
      <c r="D31" s="22"/>
      <c r="E31" s="22"/>
      <c r="F31" s="22"/>
      <c r="G31" s="22"/>
      <c r="H31" s="22">
        <f t="shared" si="4"/>
        <v>0</v>
      </c>
      <c r="I31" s="22"/>
      <c r="J31" s="22"/>
      <c r="K31" s="22"/>
      <c r="L31" s="22"/>
      <c r="M31" s="33"/>
      <c r="N31" s="23"/>
      <c r="O31" s="23"/>
      <c r="P31" s="23"/>
      <c r="Q31" s="23"/>
      <c r="R31" s="23"/>
      <c r="S31" s="37"/>
    </row>
    <row r="32" s="4" customFormat="1" ht="31.5" customHeight="1" spans="1:19">
      <c r="A32" s="23"/>
      <c r="B32" s="24" t="s">
        <v>63</v>
      </c>
      <c r="C32" s="19">
        <f t="shared" si="3"/>
        <v>0</v>
      </c>
      <c r="D32" s="22"/>
      <c r="E32" s="22"/>
      <c r="F32" s="22"/>
      <c r="G32" s="22"/>
      <c r="H32" s="22">
        <f t="shared" si="4"/>
        <v>0</v>
      </c>
      <c r="I32" s="22"/>
      <c r="J32" s="22"/>
      <c r="K32" s="22"/>
      <c r="L32" s="22"/>
      <c r="M32" s="33"/>
      <c r="N32" s="23"/>
      <c r="O32" s="23"/>
      <c r="P32" s="23"/>
      <c r="Q32" s="23"/>
      <c r="R32" s="23"/>
      <c r="S32" s="37"/>
    </row>
    <row r="33" s="4" customFormat="1" ht="31.5" customHeight="1" spans="1:19">
      <c r="A33" s="23"/>
      <c r="B33" s="24" t="s">
        <v>64</v>
      </c>
      <c r="C33" s="19">
        <f t="shared" si="3"/>
        <v>0</v>
      </c>
      <c r="D33" s="22"/>
      <c r="E33" s="22"/>
      <c r="F33" s="22"/>
      <c r="G33" s="22"/>
      <c r="H33" s="22">
        <f t="shared" si="4"/>
        <v>0</v>
      </c>
      <c r="I33" s="22"/>
      <c r="J33" s="22"/>
      <c r="K33" s="22"/>
      <c r="L33" s="22"/>
      <c r="M33" s="33"/>
      <c r="N33" s="23"/>
      <c r="O33" s="23"/>
      <c r="P33" s="23"/>
      <c r="Q33" s="23"/>
      <c r="R33" s="23"/>
      <c r="S33" s="37"/>
    </row>
    <row r="34" s="4" customFormat="1" ht="31.5" customHeight="1" spans="1:19">
      <c r="A34" s="23"/>
      <c r="B34" s="24" t="s">
        <v>65</v>
      </c>
      <c r="C34" s="19">
        <f t="shared" si="3"/>
        <v>23454.66</v>
      </c>
      <c r="D34" s="22">
        <v>240</v>
      </c>
      <c r="E34" s="22">
        <v>0</v>
      </c>
      <c r="F34" s="22">
        <v>23214.66</v>
      </c>
      <c r="G34" s="22">
        <v>0</v>
      </c>
      <c r="H34" s="22">
        <f t="shared" si="4"/>
        <v>19483.26875</v>
      </c>
      <c r="I34" s="22">
        <v>38.77875</v>
      </c>
      <c r="J34" s="22">
        <v>0</v>
      </c>
      <c r="K34" s="22">
        <v>19444.49</v>
      </c>
      <c r="L34" s="22">
        <v>0</v>
      </c>
      <c r="M34" s="33">
        <f t="shared" ref="M34:M37" si="6">H34/C34</f>
        <v>0.83067794416973</v>
      </c>
      <c r="N34" s="23">
        <v>140</v>
      </c>
      <c r="O34" s="23">
        <v>135</v>
      </c>
      <c r="P34" s="23">
        <v>76</v>
      </c>
      <c r="Q34" s="23">
        <v>59</v>
      </c>
      <c r="R34" s="23">
        <v>4</v>
      </c>
      <c r="S34" s="37"/>
    </row>
    <row r="35" s="4" customFormat="1" ht="31.5" customHeight="1" spans="1:19">
      <c r="A35" s="25" t="s">
        <v>66</v>
      </c>
      <c r="B35" s="26" t="s">
        <v>67</v>
      </c>
      <c r="C35" s="19">
        <f t="shared" si="3"/>
        <v>0</v>
      </c>
      <c r="D35" s="22"/>
      <c r="E35" s="22"/>
      <c r="F35" s="22"/>
      <c r="G35" s="22"/>
      <c r="H35" s="22">
        <f t="shared" si="4"/>
        <v>0</v>
      </c>
      <c r="I35" s="22"/>
      <c r="J35" s="22"/>
      <c r="K35" s="22"/>
      <c r="L35" s="22"/>
      <c r="M35" s="33"/>
      <c r="N35" s="23"/>
      <c r="O35" s="23"/>
      <c r="P35" s="23"/>
      <c r="Q35" s="23"/>
      <c r="R35" s="23"/>
      <c r="S35" s="37"/>
    </row>
    <row r="36" s="4" customFormat="1" ht="31.5" customHeight="1" spans="1:19">
      <c r="A36" s="25"/>
      <c r="B36" s="26" t="s">
        <v>68</v>
      </c>
      <c r="C36" s="19">
        <f t="shared" si="3"/>
        <v>73690.53</v>
      </c>
      <c r="D36" s="27">
        <v>0</v>
      </c>
      <c r="E36" s="27">
        <v>0</v>
      </c>
      <c r="F36" s="28">
        <v>73690.53</v>
      </c>
      <c r="G36" s="27">
        <v>0</v>
      </c>
      <c r="H36" s="22">
        <f t="shared" si="4"/>
        <v>73153.41</v>
      </c>
      <c r="I36" s="27">
        <v>0</v>
      </c>
      <c r="J36" s="27">
        <v>0</v>
      </c>
      <c r="K36" s="28">
        <v>73153.41</v>
      </c>
      <c r="L36" s="27">
        <v>0</v>
      </c>
      <c r="M36" s="33">
        <f t="shared" si="6"/>
        <v>0.992711139409637</v>
      </c>
      <c r="N36" s="23">
        <v>14</v>
      </c>
      <c r="O36" s="23">
        <v>14</v>
      </c>
      <c r="P36" s="23">
        <v>6</v>
      </c>
      <c r="Q36" s="23">
        <v>8</v>
      </c>
      <c r="R36" s="23">
        <v>0</v>
      </c>
      <c r="S36" s="37" t="s">
        <v>69</v>
      </c>
    </row>
    <row r="37" s="4" customFormat="1" ht="31.5" customHeight="1" spans="1:19">
      <c r="A37" s="25"/>
      <c r="B37" s="26" t="s">
        <v>70</v>
      </c>
      <c r="C37" s="19">
        <f t="shared" si="3"/>
        <v>9.8</v>
      </c>
      <c r="D37" s="28">
        <v>0</v>
      </c>
      <c r="E37" s="28">
        <v>0</v>
      </c>
      <c r="F37" s="28">
        <v>9.8</v>
      </c>
      <c r="G37" s="28">
        <v>0</v>
      </c>
      <c r="H37" s="22">
        <f t="shared" si="4"/>
        <v>9.8</v>
      </c>
      <c r="I37" s="28">
        <v>0</v>
      </c>
      <c r="J37" s="28">
        <v>0</v>
      </c>
      <c r="K37" s="28">
        <v>9.8</v>
      </c>
      <c r="L37" s="28">
        <v>0</v>
      </c>
      <c r="M37" s="33">
        <f t="shared" si="6"/>
        <v>1</v>
      </c>
      <c r="N37" s="23">
        <v>1</v>
      </c>
      <c r="O37" s="23">
        <v>1</v>
      </c>
      <c r="P37" s="23">
        <v>1</v>
      </c>
      <c r="Q37" s="23">
        <v>0</v>
      </c>
      <c r="R37" s="23">
        <v>0</v>
      </c>
      <c r="S37" s="37"/>
    </row>
    <row r="38" s="4" customFormat="1" ht="31.5" customHeight="1" spans="1:19">
      <c r="A38" s="25"/>
      <c r="B38" s="26" t="s">
        <v>71</v>
      </c>
      <c r="C38" s="19">
        <f t="shared" si="3"/>
        <v>0</v>
      </c>
      <c r="D38" s="22"/>
      <c r="E38" s="22"/>
      <c r="F38" s="22"/>
      <c r="G38" s="22"/>
      <c r="H38" s="22">
        <f t="shared" si="4"/>
        <v>0</v>
      </c>
      <c r="I38" s="22"/>
      <c r="J38" s="22"/>
      <c r="K38" s="22"/>
      <c r="L38" s="22"/>
      <c r="M38" s="33"/>
      <c r="N38" s="23"/>
      <c r="O38" s="23"/>
      <c r="P38" s="23"/>
      <c r="Q38" s="23"/>
      <c r="R38" s="23"/>
      <c r="S38" s="37"/>
    </row>
    <row r="39" s="4" customFormat="1" ht="31.5" customHeight="1" spans="1:19">
      <c r="A39" s="25"/>
      <c r="B39" s="24" t="s">
        <v>72</v>
      </c>
      <c r="C39" s="19">
        <f t="shared" si="3"/>
        <v>0</v>
      </c>
      <c r="D39" s="22"/>
      <c r="E39" s="22"/>
      <c r="F39" s="22"/>
      <c r="G39" s="22"/>
      <c r="H39" s="22">
        <f t="shared" si="4"/>
        <v>0</v>
      </c>
      <c r="I39" s="22"/>
      <c r="J39" s="22"/>
      <c r="K39" s="22"/>
      <c r="L39" s="22"/>
      <c r="M39" s="33"/>
      <c r="N39" s="23"/>
      <c r="O39" s="23"/>
      <c r="P39" s="23"/>
      <c r="Q39" s="23"/>
      <c r="R39" s="23"/>
      <c r="S39" s="37"/>
    </row>
    <row r="40" s="4" customFormat="1" ht="31.5" customHeight="1" spans="1:19">
      <c r="A40" s="25"/>
      <c r="B40" s="24" t="s">
        <v>73</v>
      </c>
      <c r="C40" s="19">
        <f t="shared" si="3"/>
        <v>0</v>
      </c>
      <c r="D40" s="22"/>
      <c r="E40" s="22"/>
      <c r="F40" s="22"/>
      <c r="G40" s="22"/>
      <c r="H40" s="22">
        <f t="shared" si="4"/>
        <v>0</v>
      </c>
      <c r="I40" s="22"/>
      <c r="J40" s="22"/>
      <c r="K40" s="22"/>
      <c r="L40" s="22"/>
      <c r="M40" s="33"/>
      <c r="N40" s="23"/>
      <c r="O40" s="23"/>
      <c r="P40" s="23"/>
      <c r="Q40" s="23"/>
      <c r="R40" s="23"/>
      <c r="S40" s="37"/>
    </row>
    <row r="41" s="4" customFormat="1" ht="31.5" customHeight="1" spans="1:19">
      <c r="A41" s="25"/>
      <c r="B41" s="24" t="s">
        <v>74</v>
      </c>
      <c r="C41" s="19">
        <f t="shared" si="3"/>
        <v>0</v>
      </c>
      <c r="D41" s="22"/>
      <c r="E41" s="22"/>
      <c r="F41" s="22"/>
      <c r="G41" s="22"/>
      <c r="H41" s="22">
        <f t="shared" si="4"/>
        <v>0</v>
      </c>
      <c r="I41" s="22"/>
      <c r="J41" s="22"/>
      <c r="K41" s="22"/>
      <c r="L41" s="22"/>
      <c r="M41" s="33"/>
      <c r="N41" s="23"/>
      <c r="O41" s="23"/>
      <c r="P41" s="23"/>
      <c r="Q41" s="23"/>
      <c r="R41" s="23"/>
      <c r="S41" s="37"/>
    </row>
    <row r="42" s="4" customFormat="1" ht="31.5" customHeight="1" spans="1:19">
      <c r="A42" s="25"/>
      <c r="B42" s="24" t="s">
        <v>75</v>
      </c>
      <c r="C42" s="19">
        <f t="shared" si="3"/>
        <v>53553.19</v>
      </c>
      <c r="D42" s="28">
        <v>0</v>
      </c>
      <c r="E42" s="28">
        <v>917</v>
      </c>
      <c r="F42" s="28">
        <v>15236.19</v>
      </c>
      <c r="G42" s="28">
        <v>37400</v>
      </c>
      <c r="H42" s="22">
        <f t="shared" si="4"/>
        <v>52509.32</v>
      </c>
      <c r="I42" s="28">
        <v>0</v>
      </c>
      <c r="J42" s="28">
        <v>917</v>
      </c>
      <c r="K42" s="28">
        <v>14192.32</v>
      </c>
      <c r="L42" s="28">
        <v>37400</v>
      </c>
      <c r="M42" s="33">
        <f t="shared" ref="M42:M45" si="7">H42/C42</f>
        <v>0.980507790478961</v>
      </c>
      <c r="N42" s="23">
        <v>30</v>
      </c>
      <c r="O42" s="23">
        <v>30</v>
      </c>
      <c r="P42" s="23">
        <v>24</v>
      </c>
      <c r="Q42" s="23">
        <v>6</v>
      </c>
      <c r="R42" s="23">
        <v>0</v>
      </c>
      <c r="S42" s="37" t="s">
        <v>76</v>
      </c>
    </row>
    <row r="43" s="4" customFormat="1" ht="31.5" customHeight="1" spans="1:19">
      <c r="A43" s="25"/>
      <c r="B43" s="26" t="s">
        <v>77</v>
      </c>
      <c r="C43" s="19">
        <f t="shared" si="3"/>
        <v>652</v>
      </c>
      <c r="D43" s="28">
        <v>0</v>
      </c>
      <c r="E43" s="28">
        <v>652</v>
      </c>
      <c r="F43" s="28">
        <v>0</v>
      </c>
      <c r="G43" s="28"/>
      <c r="H43" s="22">
        <f t="shared" si="4"/>
        <v>652</v>
      </c>
      <c r="I43" s="28">
        <v>0</v>
      </c>
      <c r="J43" s="28">
        <v>652</v>
      </c>
      <c r="K43" s="28">
        <v>0</v>
      </c>
      <c r="L43" s="28"/>
      <c r="M43" s="33">
        <f t="shared" si="7"/>
        <v>1</v>
      </c>
      <c r="N43" s="23">
        <v>4</v>
      </c>
      <c r="O43" s="23">
        <v>0</v>
      </c>
      <c r="P43" s="23">
        <v>4</v>
      </c>
      <c r="Q43" s="23">
        <v>0</v>
      </c>
      <c r="R43" s="23">
        <v>0</v>
      </c>
      <c r="S43" s="37"/>
    </row>
    <row r="44" s="4" customFormat="1" ht="31.5" customHeight="1" spans="1:19">
      <c r="A44" s="25"/>
      <c r="B44" s="26" t="s">
        <v>78</v>
      </c>
      <c r="C44" s="19">
        <f t="shared" si="3"/>
        <v>31068.512381</v>
      </c>
      <c r="D44" s="28"/>
      <c r="E44" s="28"/>
      <c r="F44" s="28">
        <v>31068.512381</v>
      </c>
      <c r="G44" s="28"/>
      <c r="H44" s="22">
        <f t="shared" si="4"/>
        <v>31068.512381</v>
      </c>
      <c r="I44" s="28"/>
      <c r="J44" s="28"/>
      <c r="K44" s="28">
        <v>31068.512381</v>
      </c>
      <c r="L44" s="28"/>
      <c r="M44" s="33">
        <f t="shared" si="7"/>
        <v>1</v>
      </c>
      <c r="N44" s="23">
        <v>34</v>
      </c>
      <c r="O44" s="23">
        <v>34</v>
      </c>
      <c r="P44" s="23">
        <v>21</v>
      </c>
      <c r="Q44" s="23">
        <v>13</v>
      </c>
      <c r="R44" s="23"/>
      <c r="S44" s="37"/>
    </row>
    <row r="45" s="4" customFormat="1" ht="31.5" customHeight="1" spans="1:19">
      <c r="A45" s="23" t="s">
        <v>79</v>
      </c>
      <c r="B45" s="24" t="s">
        <v>80</v>
      </c>
      <c r="C45" s="19">
        <f t="shared" si="3"/>
        <v>2718.95</v>
      </c>
      <c r="D45" s="22">
        <v>0</v>
      </c>
      <c r="E45" s="22">
        <v>662.31</v>
      </c>
      <c r="F45" s="22">
        <v>2056.64</v>
      </c>
      <c r="G45" s="22">
        <v>0</v>
      </c>
      <c r="H45" s="22">
        <f t="shared" si="4"/>
        <v>2527.14</v>
      </c>
      <c r="I45" s="22">
        <v>0</v>
      </c>
      <c r="J45" s="22">
        <v>662.31</v>
      </c>
      <c r="K45" s="22">
        <v>1864.83</v>
      </c>
      <c r="L45" s="22">
        <v>0</v>
      </c>
      <c r="M45" s="33">
        <f t="shared" si="7"/>
        <v>0.929454384964784</v>
      </c>
      <c r="N45" s="23">
        <f>O45+R45</f>
        <v>1</v>
      </c>
      <c r="O45" s="23">
        <v>1</v>
      </c>
      <c r="P45" s="23">
        <v>0</v>
      </c>
      <c r="Q45" s="23">
        <v>1</v>
      </c>
      <c r="R45" s="23">
        <v>0</v>
      </c>
      <c r="S45" s="37"/>
    </row>
    <row r="46" s="4" customFormat="1" ht="31.5" customHeight="1" spans="1:19">
      <c r="A46" s="23"/>
      <c r="B46" s="24" t="s">
        <v>81</v>
      </c>
      <c r="C46" s="19">
        <f t="shared" si="3"/>
        <v>0</v>
      </c>
      <c r="D46" s="22"/>
      <c r="E46" s="22"/>
      <c r="F46" s="22"/>
      <c r="G46" s="22"/>
      <c r="H46" s="22">
        <f t="shared" si="4"/>
        <v>0</v>
      </c>
      <c r="I46" s="22"/>
      <c r="J46" s="22"/>
      <c r="K46" s="22"/>
      <c r="L46" s="22"/>
      <c r="M46" s="33"/>
      <c r="N46" s="23"/>
      <c r="O46" s="23"/>
      <c r="P46" s="23"/>
      <c r="Q46" s="23"/>
      <c r="R46" s="23"/>
      <c r="S46" s="37"/>
    </row>
    <row r="47" s="4" customFormat="1" ht="31.5" customHeight="1" spans="1:19">
      <c r="A47" s="23"/>
      <c r="B47" s="24" t="s">
        <v>82</v>
      </c>
      <c r="C47" s="19">
        <f t="shared" si="3"/>
        <v>0</v>
      </c>
      <c r="D47" s="22"/>
      <c r="E47" s="22"/>
      <c r="F47" s="22"/>
      <c r="G47" s="22"/>
      <c r="H47" s="22">
        <f t="shared" si="4"/>
        <v>0</v>
      </c>
      <c r="I47" s="22"/>
      <c r="J47" s="22"/>
      <c r="K47" s="22"/>
      <c r="L47" s="22"/>
      <c r="M47" s="33"/>
      <c r="N47" s="23"/>
      <c r="O47" s="23"/>
      <c r="P47" s="23"/>
      <c r="Q47" s="23"/>
      <c r="R47" s="23"/>
      <c r="S47" s="37"/>
    </row>
    <row r="48" s="4" customFormat="1" ht="31.5" customHeight="1" spans="1:19">
      <c r="A48" s="23"/>
      <c r="B48" s="24" t="s">
        <v>83</v>
      </c>
      <c r="C48" s="19">
        <f t="shared" si="3"/>
        <v>0</v>
      </c>
      <c r="D48" s="22"/>
      <c r="E48" s="22"/>
      <c r="F48" s="22"/>
      <c r="G48" s="22"/>
      <c r="H48" s="22">
        <f t="shared" si="4"/>
        <v>0</v>
      </c>
      <c r="I48" s="22"/>
      <c r="J48" s="22"/>
      <c r="K48" s="22"/>
      <c r="L48" s="22"/>
      <c r="M48" s="33"/>
      <c r="N48" s="23"/>
      <c r="O48" s="23"/>
      <c r="P48" s="23"/>
      <c r="Q48" s="23"/>
      <c r="R48" s="23"/>
      <c r="S48" s="37"/>
    </row>
    <row r="49" s="4" customFormat="1" ht="31.5" customHeight="1" spans="1:19">
      <c r="A49" s="23"/>
      <c r="B49" s="24" t="s">
        <v>84</v>
      </c>
      <c r="C49" s="19">
        <f t="shared" si="3"/>
        <v>0</v>
      </c>
      <c r="D49" s="22"/>
      <c r="E49" s="22"/>
      <c r="F49" s="22"/>
      <c r="G49" s="22"/>
      <c r="H49" s="22">
        <f t="shared" si="4"/>
        <v>0</v>
      </c>
      <c r="I49" s="22"/>
      <c r="J49" s="22"/>
      <c r="K49" s="22"/>
      <c r="L49" s="22"/>
      <c r="M49" s="33"/>
      <c r="N49" s="23"/>
      <c r="O49" s="23"/>
      <c r="P49" s="23"/>
      <c r="Q49" s="23"/>
      <c r="R49" s="23"/>
      <c r="S49" s="37"/>
    </row>
    <row r="50" s="4" customFormat="1" ht="31.5" customHeight="1" spans="1:19">
      <c r="A50" s="23"/>
      <c r="B50" s="24" t="s">
        <v>85</v>
      </c>
      <c r="C50" s="19">
        <f t="shared" si="3"/>
        <v>0</v>
      </c>
      <c r="D50" s="22"/>
      <c r="E50" s="22"/>
      <c r="F50" s="22"/>
      <c r="G50" s="22"/>
      <c r="H50" s="22">
        <f t="shared" si="4"/>
        <v>0</v>
      </c>
      <c r="I50" s="22"/>
      <c r="J50" s="22"/>
      <c r="K50" s="22"/>
      <c r="L50" s="22"/>
      <c r="M50" s="33"/>
      <c r="N50" s="23"/>
      <c r="O50" s="23"/>
      <c r="P50" s="23"/>
      <c r="Q50" s="23"/>
      <c r="R50" s="23"/>
      <c r="S50" s="37"/>
    </row>
    <row r="51" s="4" customFormat="1" ht="31.5" customHeight="1" spans="1:19">
      <c r="A51" s="23" t="s">
        <v>79</v>
      </c>
      <c r="B51" s="24" t="s">
        <v>86</v>
      </c>
      <c r="C51" s="19">
        <f t="shared" si="3"/>
        <v>0</v>
      </c>
      <c r="D51" s="22"/>
      <c r="E51" s="22"/>
      <c r="F51" s="22"/>
      <c r="G51" s="22"/>
      <c r="H51" s="22">
        <f t="shared" si="4"/>
        <v>0</v>
      </c>
      <c r="I51" s="22"/>
      <c r="J51" s="22"/>
      <c r="K51" s="22"/>
      <c r="L51" s="22"/>
      <c r="M51" s="33"/>
      <c r="N51" s="23"/>
      <c r="O51" s="23"/>
      <c r="P51" s="23"/>
      <c r="Q51" s="23"/>
      <c r="R51" s="23"/>
      <c r="S51" s="37"/>
    </row>
    <row r="52" s="4" customFormat="1" ht="31.5" customHeight="1" spans="1:19">
      <c r="A52" s="23"/>
      <c r="B52" s="24" t="s">
        <v>87</v>
      </c>
      <c r="C52" s="19">
        <f t="shared" si="3"/>
        <v>0</v>
      </c>
      <c r="D52" s="22"/>
      <c r="E52" s="22"/>
      <c r="F52" s="22"/>
      <c r="G52" s="22"/>
      <c r="H52" s="22">
        <f t="shared" si="4"/>
        <v>0</v>
      </c>
      <c r="I52" s="22"/>
      <c r="J52" s="22"/>
      <c r="K52" s="22"/>
      <c r="L52" s="22"/>
      <c r="M52" s="33"/>
      <c r="N52" s="23"/>
      <c r="O52" s="23"/>
      <c r="P52" s="23"/>
      <c r="Q52" s="23"/>
      <c r="R52" s="23"/>
      <c r="S52" s="37"/>
    </row>
    <row r="53" s="4" customFormat="1" ht="31.5" customHeight="1" spans="1:19">
      <c r="A53" s="23"/>
      <c r="B53" s="24" t="s">
        <v>88</v>
      </c>
      <c r="C53" s="19">
        <f t="shared" si="3"/>
        <v>0</v>
      </c>
      <c r="D53" s="22"/>
      <c r="E53" s="22"/>
      <c r="F53" s="22"/>
      <c r="G53" s="22"/>
      <c r="H53" s="22">
        <f t="shared" si="4"/>
        <v>0</v>
      </c>
      <c r="I53" s="22"/>
      <c r="J53" s="22"/>
      <c r="K53" s="22"/>
      <c r="L53" s="22"/>
      <c r="M53" s="33"/>
      <c r="N53" s="23"/>
      <c r="O53" s="23"/>
      <c r="P53" s="23"/>
      <c r="Q53" s="23"/>
      <c r="R53" s="23"/>
      <c r="S53" s="37"/>
    </row>
    <row r="54" s="4" customFormat="1" ht="31.5" customHeight="1" spans="1:19">
      <c r="A54" s="23"/>
      <c r="B54" s="24" t="s">
        <v>89</v>
      </c>
      <c r="C54" s="19">
        <f t="shared" si="3"/>
        <v>0</v>
      </c>
      <c r="D54" s="22"/>
      <c r="E54" s="22"/>
      <c r="F54" s="22"/>
      <c r="G54" s="22"/>
      <c r="H54" s="22">
        <f t="shared" si="4"/>
        <v>0</v>
      </c>
      <c r="I54" s="22"/>
      <c r="J54" s="22"/>
      <c r="K54" s="22"/>
      <c r="L54" s="22"/>
      <c r="M54" s="33"/>
      <c r="N54" s="23"/>
      <c r="O54" s="23"/>
      <c r="P54" s="23"/>
      <c r="Q54" s="23"/>
      <c r="R54" s="23"/>
      <c r="S54" s="37"/>
    </row>
    <row r="55" s="4" customFormat="1" ht="31.5" customHeight="1" spans="1:19">
      <c r="A55" s="23"/>
      <c r="B55" s="24" t="s">
        <v>90</v>
      </c>
      <c r="C55" s="19">
        <f t="shared" si="3"/>
        <v>0</v>
      </c>
      <c r="D55" s="22"/>
      <c r="E55" s="22"/>
      <c r="F55" s="22"/>
      <c r="G55" s="22"/>
      <c r="H55" s="22">
        <f t="shared" si="4"/>
        <v>0</v>
      </c>
      <c r="I55" s="22"/>
      <c r="J55" s="22"/>
      <c r="K55" s="22"/>
      <c r="L55" s="22"/>
      <c r="M55" s="33"/>
      <c r="N55" s="23"/>
      <c r="O55" s="23"/>
      <c r="P55" s="23"/>
      <c r="Q55" s="23"/>
      <c r="R55" s="23"/>
      <c r="S55" s="37"/>
    </row>
    <row r="56" s="4" customFormat="1" ht="31.5" customHeight="1" spans="1:19">
      <c r="A56" s="23"/>
      <c r="B56" s="24" t="s">
        <v>91</v>
      </c>
      <c r="C56" s="19">
        <f t="shared" si="3"/>
        <v>0</v>
      </c>
      <c r="D56" s="22"/>
      <c r="E56" s="22"/>
      <c r="F56" s="22"/>
      <c r="G56" s="22"/>
      <c r="H56" s="22">
        <f t="shared" si="4"/>
        <v>0</v>
      </c>
      <c r="I56" s="22"/>
      <c r="J56" s="22"/>
      <c r="K56" s="22"/>
      <c r="L56" s="22"/>
      <c r="M56" s="33"/>
      <c r="N56" s="23"/>
      <c r="O56" s="23"/>
      <c r="P56" s="23"/>
      <c r="Q56" s="23"/>
      <c r="R56" s="23"/>
      <c r="S56" s="37"/>
    </row>
    <row r="57" s="4" customFormat="1" ht="31.5" customHeight="1" spans="1:19">
      <c r="A57" s="23"/>
      <c r="B57" s="24" t="s">
        <v>92</v>
      </c>
      <c r="C57" s="19">
        <f t="shared" si="3"/>
        <v>0</v>
      </c>
      <c r="D57" s="22"/>
      <c r="E57" s="22"/>
      <c r="F57" s="22"/>
      <c r="G57" s="22"/>
      <c r="H57" s="22">
        <f t="shared" si="4"/>
        <v>0</v>
      </c>
      <c r="I57" s="22"/>
      <c r="J57" s="22"/>
      <c r="K57" s="22"/>
      <c r="L57" s="22"/>
      <c r="M57" s="33"/>
      <c r="N57" s="23"/>
      <c r="O57" s="23"/>
      <c r="P57" s="23"/>
      <c r="Q57" s="23"/>
      <c r="R57" s="23"/>
      <c r="S57" s="37"/>
    </row>
    <row r="58" s="4" customFormat="1" ht="31.5" customHeight="1" spans="1:19">
      <c r="A58" s="23"/>
      <c r="B58" s="24" t="s">
        <v>93</v>
      </c>
      <c r="C58" s="19">
        <f t="shared" si="3"/>
        <v>0</v>
      </c>
      <c r="D58" s="22"/>
      <c r="E58" s="22"/>
      <c r="F58" s="22"/>
      <c r="G58" s="22"/>
      <c r="H58" s="22">
        <f t="shared" si="4"/>
        <v>0</v>
      </c>
      <c r="I58" s="22"/>
      <c r="J58" s="22"/>
      <c r="K58" s="22"/>
      <c r="L58" s="22"/>
      <c r="M58" s="33"/>
      <c r="N58" s="23"/>
      <c r="O58" s="23"/>
      <c r="P58" s="23"/>
      <c r="Q58" s="23"/>
      <c r="R58" s="23"/>
      <c r="S58" s="37"/>
    </row>
    <row r="59" s="5" customFormat="1" ht="31.5" customHeight="1" spans="1:19">
      <c r="A59" s="25" t="s">
        <v>94</v>
      </c>
      <c r="B59" s="26" t="s">
        <v>95</v>
      </c>
      <c r="C59" s="19">
        <f t="shared" si="3"/>
        <v>726.537</v>
      </c>
      <c r="D59" s="29">
        <v>0</v>
      </c>
      <c r="E59" s="29">
        <v>726.537</v>
      </c>
      <c r="F59" s="29">
        <v>0</v>
      </c>
      <c r="G59" s="29">
        <v>0</v>
      </c>
      <c r="H59" s="22">
        <f t="shared" si="4"/>
        <v>724.13235</v>
      </c>
      <c r="I59" s="29">
        <v>0</v>
      </c>
      <c r="J59" s="29">
        <v>724.13235</v>
      </c>
      <c r="K59" s="29">
        <v>0</v>
      </c>
      <c r="L59" s="29">
        <v>0</v>
      </c>
      <c r="M59" s="34">
        <f>H59/C59</f>
        <v>0.996690258032282</v>
      </c>
      <c r="N59" s="25">
        <v>1</v>
      </c>
      <c r="O59" s="25">
        <v>1</v>
      </c>
      <c r="P59" s="25">
        <v>1</v>
      </c>
      <c r="Q59" s="25">
        <v>0</v>
      </c>
      <c r="R59" s="25">
        <v>0</v>
      </c>
      <c r="S59" s="38"/>
    </row>
    <row r="60" s="4" customFormat="1" ht="31.5" customHeight="1" spans="1:19">
      <c r="A60" s="23" t="s">
        <v>96</v>
      </c>
      <c r="B60" s="24" t="s">
        <v>97</v>
      </c>
      <c r="C60" s="19">
        <f t="shared" si="3"/>
        <v>0</v>
      </c>
      <c r="D60" s="22"/>
      <c r="E60" s="22"/>
      <c r="F60" s="22"/>
      <c r="G60" s="22"/>
      <c r="H60" s="22">
        <f t="shared" si="4"/>
        <v>0</v>
      </c>
      <c r="I60" s="22"/>
      <c r="J60" s="22"/>
      <c r="K60" s="22"/>
      <c r="L60" s="22"/>
      <c r="M60" s="33"/>
      <c r="N60" s="23"/>
      <c r="O60" s="23"/>
      <c r="P60" s="23"/>
      <c r="Q60" s="23"/>
      <c r="R60" s="23"/>
      <c r="S60" s="37"/>
    </row>
    <row r="61" s="4" customFormat="1" ht="31.5" customHeight="1" spans="1:19">
      <c r="A61" s="25" t="s">
        <v>98</v>
      </c>
      <c r="B61" s="26" t="s">
        <v>99</v>
      </c>
      <c r="C61" s="19">
        <f t="shared" si="3"/>
        <v>0</v>
      </c>
      <c r="D61" s="22"/>
      <c r="E61" s="22"/>
      <c r="F61" s="22"/>
      <c r="G61" s="22"/>
      <c r="H61" s="22">
        <f t="shared" si="4"/>
        <v>0</v>
      </c>
      <c r="I61" s="22"/>
      <c r="J61" s="22"/>
      <c r="K61" s="22"/>
      <c r="L61" s="22"/>
      <c r="M61" s="33"/>
      <c r="N61" s="23"/>
      <c r="O61" s="23"/>
      <c r="P61" s="23"/>
      <c r="Q61" s="23"/>
      <c r="R61" s="23"/>
      <c r="S61" s="37"/>
    </row>
    <row r="62" s="4" customFormat="1" ht="31.5" customHeight="1" spans="1:19">
      <c r="A62" s="25"/>
      <c r="B62" s="24" t="s">
        <v>100</v>
      </c>
      <c r="C62" s="19">
        <f t="shared" si="3"/>
        <v>0</v>
      </c>
      <c r="D62" s="22"/>
      <c r="E62" s="22"/>
      <c r="F62" s="22"/>
      <c r="G62" s="22"/>
      <c r="H62" s="22">
        <f t="shared" si="4"/>
        <v>0</v>
      </c>
      <c r="I62" s="22"/>
      <c r="J62" s="22"/>
      <c r="K62" s="22"/>
      <c r="L62" s="22"/>
      <c r="M62" s="33"/>
      <c r="N62" s="23"/>
      <c r="O62" s="23"/>
      <c r="P62" s="23"/>
      <c r="Q62" s="23"/>
      <c r="R62" s="23"/>
      <c r="S62" s="37"/>
    </row>
    <row r="63" s="4" customFormat="1" ht="31.5" customHeight="1" spans="1:19">
      <c r="A63" s="25" t="s">
        <v>101</v>
      </c>
      <c r="B63" s="26" t="s">
        <v>102</v>
      </c>
      <c r="C63" s="19">
        <f t="shared" si="3"/>
        <v>0</v>
      </c>
      <c r="D63" s="22"/>
      <c r="E63" s="22"/>
      <c r="F63" s="22"/>
      <c r="G63" s="22"/>
      <c r="H63" s="22">
        <f t="shared" si="4"/>
        <v>0</v>
      </c>
      <c r="I63" s="22"/>
      <c r="J63" s="22"/>
      <c r="K63" s="22"/>
      <c r="L63" s="22"/>
      <c r="M63" s="33"/>
      <c r="N63" s="23"/>
      <c r="O63" s="23"/>
      <c r="P63" s="23"/>
      <c r="Q63" s="23"/>
      <c r="R63" s="23"/>
      <c r="S63" s="37"/>
    </row>
    <row r="64" s="4" customFormat="1" ht="31.5" customHeight="1" spans="1:19">
      <c r="A64" s="23" t="s">
        <v>103</v>
      </c>
      <c r="B64" s="24" t="s">
        <v>104</v>
      </c>
      <c r="C64" s="19">
        <f t="shared" si="3"/>
        <v>0</v>
      </c>
      <c r="D64" s="22"/>
      <c r="E64" s="22"/>
      <c r="F64" s="22"/>
      <c r="G64" s="22"/>
      <c r="H64" s="22">
        <f t="shared" si="4"/>
        <v>0</v>
      </c>
      <c r="I64" s="22"/>
      <c r="J64" s="22"/>
      <c r="K64" s="22"/>
      <c r="L64" s="22"/>
      <c r="M64" s="33"/>
      <c r="N64" s="23"/>
      <c r="O64" s="23"/>
      <c r="P64" s="23"/>
      <c r="Q64" s="23"/>
      <c r="R64" s="23"/>
      <c r="S64" s="37"/>
    </row>
    <row r="65" s="4" customFormat="1" ht="31.5" customHeight="1" spans="1:19">
      <c r="A65" s="23"/>
      <c r="B65" s="24" t="s">
        <v>105</v>
      </c>
      <c r="C65" s="19">
        <f t="shared" si="3"/>
        <v>0</v>
      </c>
      <c r="D65" s="22"/>
      <c r="E65" s="22"/>
      <c r="F65" s="22"/>
      <c r="G65" s="22"/>
      <c r="H65" s="22">
        <f t="shared" si="4"/>
        <v>0</v>
      </c>
      <c r="I65" s="22"/>
      <c r="J65" s="22"/>
      <c r="K65" s="22"/>
      <c r="L65" s="22"/>
      <c r="M65" s="33"/>
      <c r="N65" s="23"/>
      <c r="O65" s="23"/>
      <c r="P65" s="23"/>
      <c r="Q65" s="23"/>
      <c r="R65" s="23"/>
      <c r="S65" s="37"/>
    </row>
  </sheetData>
  <mergeCells count="16">
    <mergeCell ref="A2:R2"/>
    <mergeCell ref="C4:G4"/>
    <mergeCell ref="H4:L4"/>
    <mergeCell ref="N4:R4"/>
    <mergeCell ref="A7:B7"/>
    <mergeCell ref="A4:A5"/>
    <mergeCell ref="A8:A20"/>
    <mergeCell ref="A21:A34"/>
    <mergeCell ref="A35:A44"/>
    <mergeCell ref="A45:A50"/>
    <mergeCell ref="A51:A58"/>
    <mergeCell ref="A61:A62"/>
    <mergeCell ref="A64:A65"/>
    <mergeCell ref="B4:B5"/>
    <mergeCell ref="M4:M5"/>
    <mergeCell ref="S4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Ljl</dc:creator>
  <cp:lastModifiedBy>Ljl</cp:lastModifiedBy>
  <dcterms:created xsi:type="dcterms:W3CDTF">2022-04-18T07:43:50Z</dcterms:created>
  <dcterms:modified xsi:type="dcterms:W3CDTF">2022-04-18T07:44:00Z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