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95" windowHeight="13140" tabRatio="756" firstSheet="3" activeTab="6"/>
  </bookViews>
  <sheets>
    <sheet name="表1-增城区政府债券分年度偿还计划情况表" sheetId="1" r:id="rId1"/>
    <sheet name="表2-2019年增城区新增债券额度安排情况表" sheetId="2" r:id="rId2"/>
    <sheet name="表3-2019年增城区新增政府债券项目用途情况表" sheetId="3" r:id="rId3"/>
    <sheet name="表4-2019年外债规模明细表" sheetId="4" r:id="rId4"/>
    <sheet name="表5-2019年增城区政府债券发行情况表" sheetId="5" r:id="rId5"/>
    <sheet name="表6-2020年增城区地方政府债务限额提前下达情况表" sheetId="6" r:id="rId6"/>
    <sheet name="表7-2020年增城区地方政府债券资金使用安排情况表" sheetId="7" r:id="rId7"/>
  </sheets>
  <definedNames/>
  <calcPr fullCalcOnLoad="1"/>
</workbook>
</file>

<file path=xl/sharedStrings.xml><?xml version="1.0" encoding="utf-8"?>
<sst xmlns="http://schemas.openxmlformats.org/spreadsheetml/2006/main" count="128" uniqueCount="98">
  <si>
    <t>增城区政府债券分年度偿还计划情况表</t>
  </si>
  <si>
    <t>单位：亿元</t>
  </si>
  <si>
    <t>债券类型</t>
  </si>
  <si>
    <t>2019年初余额</t>
  </si>
  <si>
    <t>2019年还本额</t>
  </si>
  <si>
    <t>2020年还本额</t>
  </si>
  <si>
    <t>2021年还本额</t>
  </si>
  <si>
    <t>2022年还本额</t>
  </si>
  <si>
    <t>2023年及以后年度还本额</t>
  </si>
  <si>
    <t>偿还资金来源</t>
  </si>
  <si>
    <t>一般债券</t>
  </si>
  <si>
    <t>合计</t>
  </si>
  <si>
    <t>一般公共预算</t>
  </si>
  <si>
    <t>新增债券</t>
  </si>
  <si>
    <t>置换债券</t>
  </si>
  <si>
    <t>再融资债券</t>
  </si>
  <si>
    <t>专项债券</t>
  </si>
  <si>
    <t>政府性预算</t>
  </si>
  <si>
    <t>2019年增城区新增债券额度安排情况表</t>
  </si>
  <si>
    <t>地区</t>
  </si>
  <si>
    <t>新增
一般债券</t>
  </si>
  <si>
    <t>新增专项债券</t>
  </si>
  <si>
    <t>小计</t>
  </si>
  <si>
    <t>其他专项</t>
  </si>
  <si>
    <t>土地储备</t>
  </si>
  <si>
    <t>增城区</t>
  </si>
  <si>
    <t>广州东部交通枢纽中心4035亩土地征收土地储备项目</t>
  </si>
  <si>
    <t>增城经济技术开发区人才住房建设项目</t>
  </si>
  <si>
    <t>富士康配套项目开发区核心区土地征收整理项目</t>
  </si>
  <si>
    <t>增城经济技术开发区二期员工生活配套区</t>
  </si>
  <si>
    <t>2019年增城区新增政府债券项目用途情况表</t>
  </si>
  <si>
    <t>项 目 用 途</t>
  </si>
  <si>
    <t>2019年新增债券</t>
  </si>
  <si>
    <t>占 比</t>
  </si>
  <si>
    <t>一、基础设施建设</t>
  </si>
  <si>
    <t xml:space="preserve">  1.铁路</t>
  </si>
  <si>
    <t xml:space="preserve">  2.公路</t>
  </si>
  <si>
    <t xml:space="preserve">  3.市政建设</t>
  </si>
  <si>
    <t>二、土地储备</t>
  </si>
  <si>
    <t>三、保障性住房</t>
  </si>
  <si>
    <t>四、生态建设和环境保护</t>
  </si>
  <si>
    <t>五、社会事业</t>
  </si>
  <si>
    <t xml:space="preserve">  1.政权建设</t>
  </si>
  <si>
    <t xml:space="preserve">  2.教育</t>
  </si>
  <si>
    <t xml:space="preserve">  3.文化</t>
  </si>
  <si>
    <t xml:space="preserve">  4.医疗卫生</t>
  </si>
  <si>
    <t>2019年中央转贷地方国际金融组织和外国政府贷款项目政府债务外债规模明细表</t>
  </si>
  <si>
    <t>地区及项目名称</t>
  </si>
  <si>
    <t>2019年政府外贷规模</t>
  </si>
  <si>
    <t>2019年增城区政府债券发行情况表</t>
  </si>
  <si>
    <t>发行方式</t>
  </si>
  <si>
    <t>发行日期</t>
  </si>
  <si>
    <t>债券种类</t>
  </si>
  <si>
    <t>年限</t>
  </si>
  <si>
    <t>利率</t>
  </si>
  <si>
    <t>发行量</t>
  </si>
  <si>
    <t>备注</t>
  </si>
  <si>
    <t>新增债券小计</t>
  </si>
  <si>
    <t>公开招标</t>
  </si>
  <si>
    <t>土地储备专项债券</t>
  </si>
  <si>
    <t>7年</t>
  </si>
  <si>
    <t>其他专项债券</t>
  </si>
  <si>
    <t>5年</t>
  </si>
  <si>
    <t>再融资债券小计</t>
  </si>
  <si>
    <t>DEBT_T_XXGK_TQXDXE</t>
  </si>
  <si>
    <t xml:space="preserve"> AND T.AD_CODE_GK=440183 AND T.SET_YEAR_GK=2020</t>
  </si>
  <si>
    <t>AD_CODE_GK#440183</t>
  </si>
  <si>
    <t>AD_CODE#440183</t>
  </si>
  <si>
    <t>AD_NAME#440183 增城区</t>
  </si>
  <si>
    <t>SET_YEAR#2020</t>
  </si>
  <si>
    <t>XM_TYPE#</t>
  </si>
  <si>
    <t>XM_NAME#</t>
  </si>
  <si>
    <t>AD_BDQ#</t>
  </si>
  <si>
    <t>AD_BJ#</t>
  </si>
  <si>
    <t>AD_XJ#</t>
  </si>
  <si>
    <t>ROW_NUM#</t>
  </si>
  <si>
    <t>2020年增城区地方政府债务限额提前下达情况表</t>
  </si>
  <si>
    <t>项目</t>
  </si>
  <si>
    <t>本地区</t>
  </si>
  <si>
    <t>本级</t>
  </si>
  <si>
    <t>下级</t>
  </si>
  <si>
    <t>VALID#</t>
  </si>
  <si>
    <t>xe_y1</t>
  </si>
  <si>
    <t>一：2019年地方政府债务限额</t>
  </si>
  <si>
    <t>ybxe_y1</t>
  </si>
  <si>
    <t>其中： 一般债务限额</t>
  </si>
  <si>
    <t>zxxe_y1</t>
  </si>
  <si>
    <t xml:space="preserve">    专项债务限额</t>
  </si>
  <si>
    <t>xe_amt</t>
  </si>
  <si>
    <t>二：提前下达的2020年地方政府债务新增限额</t>
  </si>
  <si>
    <t>ybxe_amt</t>
  </si>
  <si>
    <t>zxxe_amt</t>
  </si>
  <si>
    <t>2020年增城区地方政府债券资金使用安排情况表</t>
  </si>
  <si>
    <t xml:space="preserve">  增城区</t>
  </si>
  <si>
    <t>广州市妇女儿童医疗中心增城院区项目</t>
  </si>
  <si>
    <t>广州增城新型显示价值创新园区</t>
  </si>
  <si>
    <t>增城区城镇污水处理提质增效三年行动实施项目</t>
  </si>
  <si>
    <t>广州东部交通枢纽中心湾区连接配套工程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</si>
</sst>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
    <numFmt numFmtId="178" formatCode="#,##0.00_);[Red]\(#,##0.00\)"/>
  </numFmts>
  <fonts count="54">
    <font>
      <sz val="12"/>
      <name val="宋体"/>
      <family val="0"/>
    </font>
    <font>
      <sz val="11"/>
      <name val="宋体"/>
      <family val="0"/>
    </font>
    <font>
      <b/>
      <sz val="12"/>
      <name val="宋体"/>
      <family val="0"/>
    </font>
    <font>
      <sz val="20"/>
      <name val="黑体"/>
      <family val="3"/>
    </font>
    <font>
      <b/>
      <sz val="20"/>
      <name val="黑体"/>
      <family val="3"/>
    </font>
    <font>
      <sz val="12"/>
      <name val="黑体"/>
      <family val="3"/>
    </font>
    <font>
      <sz val="11"/>
      <color indexed="8"/>
      <name val="宋体"/>
      <family val="0"/>
    </font>
    <font>
      <sz val="9"/>
      <name val="SimSun"/>
      <family val="0"/>
    </font>
    <font>
      <sz val="22"/>
      <name val="黑体"/>
      <family val="3"/>
    </font>
    <font>
      <sz val="20"/>
      <color indexed="8"/>
      <name val="黑体"/>
      <family val="3"/>
    </font>
    <font>
      <sz val="11"/>
      <name val="SimSun"/>
      <family val="0"/>
    </font>
    <font>
      <b/>
      <sz val="11"/>
      <name val="SimSun"/>
      <family val="0"/>
    </font>
    <font>
      <sz val="12"/>
      <color indexed="8"/>
      <name val="宋体"/>
      <family val="0"/>
    </font>
    <font>
      <sz val="14"/>
      <name val="宋体"/>
      <family val="0"/>
    </font>
    <font>
      <i/>
      <sz val="11"/>
      <color indexed="23"/>
      <name val="宋体"/>
      <family val="0"/>
    </font>
    <font>
      <sz val="11"/>
      <color indexed="9"/>
      <name val="宋体"/>
      <family val="0"/>
    </font>
    <font>
      <b/>
      <sz val="15"/>
      <color indexed="54"/>
      <name val="宋体"/>
      <family val="0"/>
    </font>
    <font>
      <sz val="11"/>
      <color indexed="62"/>
      <name val="宋体"/>
      <family val="0"/>
    </font>
    <font>
      <sz val="11"/>
      <color indexed="10"/>
      <name val="宋体"/>
      <family val="0"/>
    </font>
    <font>
      <b/>
      <sz val="11"/>
      <color indexed="54"/>
      <name val="宋体"/>
      <family val="0"/>
    </font>
    <font>
      <sz val="11"/>
      <color indexed="53"/>
      <name val="宋体"/>
      <family val="0"/>
    </font>
    <font>
      <sz val="11"/>
      <color indexed="16"/>
      <name val="宋体"/>
      <family val="0"/>
    </font>
    <font>
      <u val="single"/>
      <sz val="11"/>
      <color indexed="12"/>
      <name val="宋体"/>
      <family val="0"/>
    </font>
    <font>
      <b/>
      <sz val="13"/>
      <color indexed="54"/>
      <name val="宋体"/>
      <family val="0"/>
    </font>
    <font>
      <b/>
      <sz val="18"/>
      <color indexed="54"/>
      <name val="宋体"/>
      <family val="0"/>
    </font>
    <font>
      <u val="single"/>
      <sz val="11"/>
      <color indexed="20"/>
      <name val="宋体"/>
      <family val="0"/>
    </font>
    <font>
      <b/>
      <sz val="11"/>
      <color indexed="63"/>
      <name val="宋体"/>
      <family val="0"/>
    </font>
    <font>
      <b/>
      <sz val="11"/>
      <color indexed="53"/>
      <name val="宋体"/>
      <family val="0"/>
    </font>
    <font>
      <sz val="11"/>
      <color indexed="17"/>
      <name val="宋体"/>
      <family val="0"/>
    </font>
    <font>
      <b/>
      <sz val="11"/>
      <color indexed="9"/>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黑体"/>
      <family val="3"/>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color indexed="8"/>
      </left>
      <right style="thin">
        <color rgb="FF000000"/>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91">
    <xf numFmtId="0" fontId="0" fillId="0" borderId="0" xfId="0"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43" fontId="2" fillId="0" borderId="9" xfId="0" applyNumberFormat="1" applyFont="1" applyFill="1" applyBorder="1" applyAlignment="1">
      <alignment vertical="center"/>
    </xf>
    <xf numFmtId="176" fontId="2" fillId="0" borderId="9" xfId="0" applyNumberFormat="1" applyFont="1" applyFill="1" applyBorder="1" applyAlignment="1">
      <alignment vertical="center"/>
    </xf>
    <xf numFmtId="0" fontId="0" fillId="0" borderId="11" xfId="0" applyFont="1" applyFill="1" applyBorder="1" applyAlignment="1">
      <alignment vertical="center"/>
    </xf>
    <xf numFmtId="0" fontId="0" fillId="0" borderId="12" xfId="0" applyBorder="1" applyAlignment="1">
      <alignment vertical="center" wrapText="1"/>
    </xf>
    <xf numFmtId="43" fontId="0" fillId="0" borderId="12" xfId="0" applyNumberFormat="1" applyBorder="1" applyAlignment="1">
      <alignment vertical="center"/>
    </xf>
    <xf numFmtId="176" fontId="0" fillId="0" borderId="9" xfId="0" applyNumberFormat="1" applyBorder="1" applyAlignment="1">
      <alignment vertical="center"/>
    </xf>
    <xf numFmtId="43" fontId="0" fillId="0" borderId="9" xfId="0" applyNumberFormat="1" applyBorder="1" applyAlignment="1">
      <alignment vertical="center"/>
    </xf>
    <xf numFmtId="0" fontId="38" fillId="0" borderId="0" xfId="0" applyFont="1" applyFill="1" applyBorder="1" applyAlignment="1">
      <alignment vertical="center"/>
    </xf>
    <xf numFmtId="0" fontId="7" fillId="0" borderId="0"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0" fillId="0" borderId="0" xfId="0" applyFont="1" applyFill="1" applyBorder="1" applyAlignment="1">
      <alignment horizontal="right" vertical="center"/>
    </xf>
    <xf numFmtId="0" fontId="2" fillId="0" borderId="9" xfId="0" applyFont="1" applyFill="1" applyBorder="1" applyAlignment="1">
      <alignment vertical="center"/>
    </xf>
    <xf numFmtId="0" fontId="0" fillId="0" borderId="9" xfId="0" applyFont="1" applyFill="1" applyBorder="1" applyAlignment="1">
      <alignment vertical="center"/>
    </xf>
    <xf numFmtId="43" fontId="0" fillId="0" borderId="9" xfId="0" applyNumberFormat="1" applyFont="1" applyFill="1" applyBorder="1" applyAlignment="1">
      <alignment vertical="center"/>
    </xf>
    <xf numFmtId="176" fontId="0" fillId="0" borderId="9" xfId="0" applyNumberFormat="1" applyFont="1" applyFill="1" applyBorder="1" applyAlignment="1">
      <alignment vertical="center"/>
    </xf>
    <xf numFmtId="0" fontId="0" fillId="0" borderId="0" xfId="0"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0" fillId="0" borderId="0" xfId="0" applyAlignment="1">
      <alignment horizontal="right" vertical="center"/>
    </xf>
    <xf numFmtId="0" fontId="5" fillId="0" borderId="9"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0" fillId="0" borderId="13" xfId="0" applyBorder="1" applyAlignment="1">
      <alignment horizontal="center" vertical="center"/>
    </xf>
    <xf numFmtId="58" fontId="0" fillId="0" borderId="13" xfId="0" applyNumberFormat="1" applyBorder="1" applyAlignment="1">
      <alignment horizontal="center" vertical="center"/>
    </xf>
    <xf numFmtId="0" fontId="0" fillId="0" borderId="9" xfId="0" applyBorder="1" applyAlignment="1">
      <alignment horizontal="center" vertical="center"/>
    </xf>
    <xf numFmtId="10" fontId="0" fillId="0" borderId="9" xfId="0" applyNumberFormat="1" applyBorder="1" applyAlignment="1">
      <alignment horizontal="center" vertical="center"/>
    </xf>
    <xf numFmtId="0" fontId="0" fillId="0" borderId="14" xfId="0" applyBorder="1" applyAlignment="1">
      <alignment horizontal="center" vertical="center"/>
    </xf>
    <xf numFmtId="58" fontId="0" fillId="0" borderId="14" xfId="0" applyNumberFormat="1" applyBorder="1" applyAlignment="1">
      <alignment horizontal="center" vertical="center"/>
    </xf>
    <xf numFmtId="58" fontId="0" fillId="0" borderId="15" xfId="0" applyNumberFormat="1"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58" fontId="0" fillId="0" borderId="9" xfId="0" applyNumberFormat="1" applyBorder="1" applyAlignment="1">
      <alignment horizontal="center" vertical="center"/>
    </xf>
    <xf numFmtId="10" fontId="0"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0" fontId="32" fillId="0" borderId="0" xfId="0" applyFont="1" applyFill="1" applyBorder="1" applyAlignment="1">
      <alignment vertical="center"/>
    </xf>
    <xf numFmtId="0" fontId="52" fillId="0" borderId="0" xfId="0" applyFont="1" applyFill="1" applyBorder="1" applyAlignment="1">
      <alignment horizontal="center" vertical="center" wrapText="1"/>
    </xf>
    <xf numFmtId="0" fontId="32" fillId="0" borderId="0" xfId="0" applyFont="1" applyFill="1" applyBorder="1" applyAlignment="1">
      <alignment horizontal="right" vertical="center"/>
    </xf>
    <xf numFmtId="0" fontId="32" fillId="0" borderId="9" xfId="0" applyFont="1" applyFill="1" applyBorder="1" applyAlignment="1">
      <alignment vertical="center"/>
    </xf>
    <xf numFmtId="0" fontId="10"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177" fontId="10" fillId="0" borderId="9" xfId="0" applyNumberFormat="1" applyFont="1" applyFill="1" applyBorder="1" applyAlignment="1">
      <alignment horizontal="left" vertical="center" wrapText="1"/>
    </xf>
    <xf numFmtId="177" fontId="10" fillId="0" borderId="12" xfId="0" applyNumberFormat="1" applyFont="1" applyFill="1" applyBorder="1" applyAlignment="1">
      <alignment vertical="center" wrapText="1"/>
    </xf>
    <xf numFmtId="10" fontId="10" fillId="0" borderId="18" xfId="0" applyNumberFormat="1" applyFont="1" applyFill="1" applyBorder="1" applyAlignment="1">
      <alignment vertical="center" wrapText="1"/>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4" fillId="0" borderId="0" xfId="0" applyFont="1" applyFill="1" applyAlignment="1">
      <alignment horizontal="center" vertical="center" wrapText="1"/>
    </xf>
    <xf numFmtId="0" fontId="0" fillId="0" borderId="0" xfId="0" applyAlignment="1">
      <alignment horizontal="right"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center" wrapText="1"/>
    </xf>
    <xf numFmtId="43" fontId="2" fillId="0" borderId="9" xfId="0" applyNumberFormat="1" applyFont="1" applyBorder="1" applyAlignment="1">
      <alignment vertical="center"/>
    </xf>
    <xf numFmtId="176" fontId="2" fillId="0" borderId="9" xfId="0" applyNumberFormat="1" applyFont="1" applyBorder="1" applyAlignment="1">
      <alignment vertical="center"/>
    </xf>
    <xf numFmtId="0" fontId="0" fillId="0" borderId="11" xfId="0" applyBorder="1" applyAlignment="1">
      <alignment vertical="center"/>
    </xf>
    <xf numFmtId="0" fontId="10" fillId="0" borderId="19" xfId="0" applyFont="1" applyFill="1" applyBorder="1" applyAlignment="1">
      <alignment vertical="center" wrapText="1"/>
    </xf>
    <xf numFmtId="0" fontId="8" fillId="0" borderId="0" xfId="0" applyFont="1" applyAlignment="1">
      <alignment horizont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178" fontId="0" fillId="0" borderId="9" xfId="0" applyNumberFormat="1" applyFont="1" applyBorder="1" applyAlignment="1">
      <alignment horizontal="center" vertical="center"/>
    </xf>
    <xf numFmtId="178" fontId="53" fillId="33" borderId="9" xfId="0" applyNumberFormat="1" applyFont="1" applyFill="1" applyBorder="1" applyAlignment="1">
      <alignment horizontal="center" vertical="center" wrapText="1"/>
    </xf>
    <xf numFmtId="178" fontId="0" fillId="33" borderId="9" xfId="0" applyNumberFormat="1" applyFont="1" applyFill="1" applyBorder="1" applyAlignment="1">
      <alignment horizontal="center" vertical="center" wrapText="1"/>
    </xf>
    <xf numFmtId="0" fontId="0" fillId="0" borderId="0" xfId="0" applyAlignment="1">
      <alignment/>
    </xf>
    <xf numFmtId="0" fontId="13" fillId="0" borderId="0" xfId="0" applyFont="1" applyAlignment="1">
      <alignment horizontal="center"/>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
  <sheetViews>
    <sheetView workbookViewId="0" topLeftCell="A1">
      <selection activeCell="D18" sqref="D18"/>
    </sheetView>
  </sheetViews>
  <sheetFormatPr defaultColWidth="9.00390625" defaultRowHeight="14.25"/>
  <cols>
    <col min="1" max="2" width="10.25390625" style="0" customWidth="1"/>
    <col min="3" max="3" width="14.625" style="0" customWidth="1"/>
    <col min="4" max="7" width="15.00390625" style="0" customWidth="1"/>
    <col min="8" max="8" width="18.875" style="0" customWidth="1"/>
    <col min="9" max="9" width="14.50390625" style="0" customWidth="1"/>
  </cols>
  <sheetData>
    <row r="1" spans="1:9" ht="42" customHeight="1">
      <c r="A1" s="79" t="s">
        <v>0</v>
      </c>
      <c r="B1" s="79"/>
      <c r="C1" s="79"/>
      <c r="D1" s="79"/>
      <c r="E1" s="79"/>
      <c r="F1" s="79"/>
      <c r="G1" s="79"/>
      <c r="H1" s="79"/>
      <c r="I1" s="79"/>
    </row>
    <row r="2" spans="1:9" ht="24" customHeight="1">
      <c r="A2" s="79"/>
      <c r="B2" s="79"/>
      <c r="C2" s="79"/>
      <c r="D2" s="79"/>
      <c r="E2" s="79"/>
      <c r="F2" s="79"/>
      <c r="G2" s="79"/>
      <c r="H2" s="79"/>
      <c r="I2" s="86" t="s">
        <v>1</v>
      </c>
    </row>
    <row r="3" spans="1:9" ht="34.5" customHeight="1">
      <c r="A3" s="40" t="s">
        <v>2</v>
      </c>
      <c r="B3" s="40"/>
      <c r="C3" s="80" t="s">
        <v>3</v>
      </c>
      <c r="D3" s="40" t="s">
        <v>4</v>
      </c>
      <c r="E3" s="40" t="s">
        <v>5</v>
      </c>
      <c r="F3" s="40" t="s">
        <v>6</v>
      </c>
      <c r="G3" s="40" t="s">
        <v>7</v>
      </c>
      <c r="H3" s="81" t="s">
        <v>8</v>
      </c>
      <c r="I3" s="87" t="s">
        <v>9</v>
      </c>
    </row>
    <row r="4" spans="1:9" ht="34.5" customHeight="1">
      <c r="A4" s="40" t="s">
        <v>10</v>
      </c>
      <c r="B4" s="40" t="s">
        <v>11</v>
      </c>
      <c r="C4" s="82">
        <v>38.26</v>
      </c>
      <c r="D4" s="83">
        <v>0.0066</v>
      </c>
      <c r="E4" s="83">
        <v>13.23</v>
      </c>
      <c r="F4" s="83">
        <v>0</v>
      </c>
      <c r="G4" s="83">
        <v>13.22</v>
      </c>
      <c r="H4" s="83">
        <f aca="true" t="shared" si="0" ref="H4:H11">C4-D4-E4-F4-G4</f>
        <v>11.803399999999998</v>
      </c>
      <c r="I4" s="88" t="s">
        <v>12</v>
      </c>
    </row>
    <row r="5" spans="1:9" ht="34.5" customHeight="1">
      <c r="A5" s="40"/>
      <c r="B5" s="40" t="s">
        <v>13</v>
      </c>
      <c r="C5" s="82">
        <v>2.82</v>
      </c>
      <c r="D5" s="83">
        <v>0</v>
      </c>
      <c r="E5" s="84">
        <v>1.41</v>
      </c>
      <c r="F5" s="84">
        <v>0</v>
      </c>
      <c r="G5" s="84">
        <v>1.41</v>
      </c>
      <c r="H5" s="83">
        <f t="shared" si="0"/>
        <v>0</v>
      </c>
      <c r="I5" s="89"/>
    </row>
    <row r="6" spans="1:9" ht="34.5" customHeight="1">
      <c r="A6" s="40"/>
      <c r="B6" s="40" t="s">
        <v>14</v>
      </c>
      <c r="C6" s="82">
        <v>35.44</v>
      </c>
      <c r="D6" s="83">
        <v>0.0066</v>
      </c>
      <c r="E6" s="84">
        <v>11.82</v>
      </c>
      <c r="F6" s="84">
        <v>0</v>
      </c>
      <c r="G6" s="84">
        <v>11.81</v>
      </c>
      <c r="H6" s="83">
        <f t="shared" si="0"/>
        <v>11.803399999999998</v>
      </c>
      <c r="I6" s="89"/>
    </row>
    <row r="7" spans="1:9" ht="34.5" customHeight="1">
      <c r="A7" s="40"/>
      <c r="B7" s="40" t="s">
        <v>15</v>
      </c>
      <c r="C7" s="82">
        <v>0</v>
      </c>
      <c r="D7" s="84">
        <v>0</v>
      </c>
      <c r="E7" s="84">
        <v>0</v>
      </c>
      <c r="F7" s="84">
        <v>0</v>
      </c>
      <c r="G7" s="84">
        <v>0</v>
      </c>
      <c r="H7" s="83">
        <f t="shared" si="0"/>
        <v>0</v>
      </c>
      <c r="I7" s="90"/>
    </row>
    <row r="8" spans="1:9" ht="34.5" customHeight="1">
      <c r="A8" s="40" t="s">
        <v>16</v>
      </c>
      <c r="B8" s="40" t="s">
        <v>11</v>
      </c>
      <c r="C8" s="82">
        <v>164.73</v>
      </c>
      <c r="D8" s="84">
        <v>0</v>
      </c>
      <c r="E8" s="84">
        <v>3.52</v>
      </c>
      <c r="F8" s="84">
        <v>39.32</v>
      </c>
      <c r="G8" s="84">
        <v>41.77</v>
      </c>
      <c r="H8" s="83">
        <f t="shared" si="0"/>
        <v>80.11999999999998</v>
      </c>
      <c r="I8" s="88" t="s">
        <v>17</v>
      </c>
    </row>
    <row r="9" spans="1:9" ht="34.5" customHeight="1">
      <c r="A9" s="40"/>
      <c r="B9" s="40" t="s">
        <v>13</v>
      </c>
      <c r="C9" s="82">
        <v>65.55</v>
      </c>
      <c r="D9" s="84">
        <v>0</v>
      </c>
      <c r="E9" s="84">
        <v>0</v>
      </c>
      <c r="F9" s="84">
        <v>3.16</v>
      </c>
      <c r="G9" s="84">
        <v>32.1</v>
      </c>
      <c r="H9" s="83">
        <f t="shared" si="0"/>
        <v>30.29</v>
      </c>
      <c r="I9" s="89"/>
    </row>
    <row r="10" spans="1:9" ht="34.5" customHeight="1">
      <c r="A10" s="40"/>
      <c r="B10" s="40" t="s">
        <v>14</v>
      </c>
      <c r="C10" s="82">
        <v>99.18</v>
      </c>
      <c r="D10" s="84">
        <v>0</v>
      </c>
      <c r="E10" s="84">
        <v>3.52</v>
      </c>
      <c r="F10" s="84">
        <v>36.16</v>
      </c>
      <c r="G10" s="84">
        <v>9.67</v>
      </c>
      <c r="H10" s="83">
        <f t="shared" si="0"/>
        <v>49.83000000000001</v>
      </c>
      <c r="I10" s="89"/>
    </row>
    <row r="11" spans="1:9" ht="34.5" customHeight="1">
      <c r="A11" s="40"/>
      <c r="B11" s="40" t="s">
        <v>15</v>
      </c>
      <c r="C11" s="82">
        <v>0</v>
      </c>
      <c r="D11" s="84">
        <v>0</v>
      </c>
      <c r="E11" s="84">
        <v>0</v>
      </c>
      <c r="F11" s="84">
        <v>0</v>
      </c>
      <c r="G11" s="84">
        <v>0</v>
      </c>
      <c r="H11" s="83">
        <f t="shared" si="0"/>
        <v>0</v>
      </c>
      <c r="I11" s="90"/>
    </row>
    <row r="12" spans="4:8" ht="14.25">
      <c r="D12" s="85"/>
      <c r="E12" s="85"/>
      <c r="F12" s="85"/>
      <c r="G12" s="85"/>
      <c r="H12" s="85"/>
    </row>
    <row r="13" spans="4:8" ht="14.25">
      <c r="D13" s="85"/>
      <c r="E13" s="85"/>
      <c r="F13" s="85"/>
      <c r="G13" s="85"/>
      <c r="H13" s="85"/>
    </row>
    <row r="14" spans="4:8" ht="14.25">
      <c r="D14" s="85"/>
      <c r="E14" s="85"/>
      <c r="F14" s="85"/>
      <c r="G14" s="85"/>
      <c r="H14" s="85"/>
    </row>
    <row r="15" spans="4:7" ht="14.25">
      <c r="D15" s="28"/>
      <c r="E15" s="28"/>
      <c r="F15" s="28"/>
      <c r="G15" s="28"/>
    </row>
  </sheetData>
  <sheetProtection/>
  <mergeCells count="6">
    <mergeCell ref="A1:I1"/>
    <mergeCell ref="A3:B3"/>
    <mergeCell ref="A4:A7"/>
    <mergeCell ref="A8:A11"/>
    <mergeCell ref="I4:I7"/>
    <mergeCell ref="I8:I11"/>
  </mergeCells>
  <printOptions/>
  <pageMargins left="0.7480314960629921" right="0.7480314960629921" top="0.9842519685039371" bottom="0.9842519685039371" header="0.5118110236220472" footer="0.5118110236220472"/>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2:G10"/>
  <sheetViews>
    <sheetView showGridLines="0" workbookViewId="0" topLeftCell="A1">
      <selection activeCell="E17" sqref="E17"/>
    </sheetView>
  </sheetViews>
  <sheetFormatPr defaultColWidth="8.75390625" defaultRowHeight="14.25"/>
  <cols>
    <col min="1" max="1" width="4.875" style="65" customWidth="1"/>
    <col min="2" max="2" width="26.75390625" style="66" customWidth="1"/>
    <col min="3" max="7" width="10.75390625" style="65" customWidth="1"/>
    <col min="8" max="16384" width="8.75390625" style="65" customWidth="1"/>
  </cols>
  <sheetData>
    <row r="2" spans="1:7" ht="25.5">
      <c r="A2" s="67" t="s">
        <v>18</v>
      </c>
      <c r="B2" s="67"/>
      <c r="C2" s="67"/>
      <c r="D2" s="67"/>
      <c r="E2" s="67"/>
      <c r="F2" s="67"/>
      <c r="G2" s="67"/>
    </row>
    <row r="3" ht="14.25">
      <c r="G3" s="68" t="s">
        <v>1</v>
      </c>
    </row>
    <row r="4" spans="1:7" s="63" customFormat="1" ht="19.5" customHeight="1">
      <c r="A4" s="69" t="s">
        <v>19</v>
      </c>
      <c r="B4" s="70"/>
      <c r="C4" s="69" t="s">
        <v>11</v>
      </c>
      <c r="D4" s="71" t="s">
        <v>20</v>
      </c>
      <c r="E4" s="69" t="s">
        <v>21</v>
      </c>
      <c r="F4" s="72"/>
      <c r="G4" s="72"/>
    </row>
    <row r="5" spans="1:7" s="63" customFormat="1" ht="19.5" customHeight="1">
      <c r="A5" s="72"/>
      <c r="B5" s="70"/>
      <c r="C5" s="72"/>
      <c r="D5" s="72"/>
      <c r="E5" s="69" t="s">
        <v>22</v>
      </c>
      <c r="F5" s="69" t="s">
        <v>23</v>
      </c>
      <c r="G5" s="69" t="s">
        <v>24</v>
      </c>
    </row>
    <row r="6" spans="1:7" s="64" customFormat="1" ht="19.5" customHeight="1">
      <c r="A6" s="73" t="s">
        <v>25</v>
      </c>
      <c r="B6" s="74"/>
      <c r="C6" s="75">
        <f>SUM(C7:C10)</f>
        <v>35.5</v>
      </c>
      <c r="D6" s="76">
        <f>SUM(D7:D10)</f>
        <v>0</v>
      </c>
      <c r="E6" s="75">
        <f>SUM(E7:E10)</f>
        <v>35.5</v>
      </c>
      <c r="F6" s="75">
        <f>SUM(F7:F10)</f>
        <v>10.5</v>
      </c>
      <c r="G6" s="75">
        <f>SUM(G7:G10)</f>
        <v>25</v>
      </c>
    </row>
    <row r="7" spans="1:7" ht="31.5" customHeight="1">
      <c r="A7" s="77"/>
      <c r="B7" s="78" t="s">
        <v>26</v>
      </c>
      <c r="C7" s="16">
        <f aca="true" t="shared" si="0" ref="C7:C10">E7</f>
        <v>5</v>
      </c>
      <c r="D7" s="17">
        <v>0</v>
      </c>
      <c r="E7" s="18">
        <f aca="true" t="shared" si="1" ref="E7:E10">F7+G7</f>
        <v>5</v>
      </c>
      <c r="F7" s="17">
        <v>0</v>
      </c>
      <c r="G7" s="18">
        <v>5</v>
      </c>
    </row>
    <row r="8" spans="1:7" ht="31.5" customHeight="1">
      <c r="A8" s="77"/>
      <c r="B8" s="78" t="s">
        <v>27</v>
      </c>
      <c r="C8" s="16">
        <f t="shared" si="0"/>
        <v>5.5</v>
      </c>
      <c r="D8" s="17">
        <v>0</v>
      </c>
      <c r="E8" s="18">
        <f t="shared" si="1"/>
        <v>5.5</v>
      </c>
      <c r="F8" s="18">
        <v>5.5</v>
      </c>
      <c r="G8" s="17">
        <v>0</v>
      </c>
    </row>
    <row r="9" spans="1:7" ht="51" customHeight="1">
      <c r="A9" s="77"/>
      <c r="B9" s="78" t="s">
        <v>28</v>
      </c>
      <c r="C9" s="16">
        <f t="shared" si="0"/>
        <v>20</v>
      </c>
      <c r="D9" s="17">
        <v>0</v>
      </c>
      <c r="E9" s="18">
        <v>20</v>
      </c>
      <c r="F9" s="17">
        <v>0</v>
      </c>
      <c r="G9" s="18">
        <v>20</v>
      </c>
    </row>
    <row r="10" spans="1:7" ht="52.5" customHeight="1">
      <c r="A10" s="77"/>
      <c r="B10" s="78" t="s">
        <v>29</v>
      </c>
      <c r="C10" s="16">
        <f t="shared" si="0"/>
        <v>5</v>
      </c>
      <c r="D10" s="17">
        <v>0</v>
      </c>
      <c r="E10" s="18">
        <f t="shared" si="1"/>
        <v>5</v>
      </c>
      <c r="F10" s="18">
        <v>5</v>
      </c>
      <c r="G10" s="17">
        <v>0</v>
      </c>
    </row>
    <row r="11" ht="19.5" customHeight="1"/>
  </sheetData>
  <sheetProtection/>
  <mergeCells count="5">
    <mergeCell ref="A2:G2"/>
    <mergeCell ref="E4:G4"/>
    <mergeCell ref="C4:C5"/>
    <mergeCell ref="D4:D5"/>
    <mergeCell ref="A4:B5"/>
  </mergeCells>
  <printOptions horizontalCentered="1"/>
  <pageMargins left="0.4326388888888889" right="0.3541666666666667" top="0.7868055555555555" bottom="0.66875"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17"/>
  <sheetViews>
    <sheetView workbookViewId="0" topLeftCell="A1">
      <selection activeCell="J16" sqref="J16"/>
    </sheetView>
  </sheetViews>
  <sheetFormatPr defaultColWidth="10.00390625" defaultRowHeight="14.25"/>
  <cols>
    <col min="1" max="1" width="5.125" style="19" customWidth="1"/>
    <col min="2" max="2" width="34.375" style="19" customWidth="1"/>
    <col min="3" max="3" width="24.375" style="19" customWidth="1"/>
    <col min="4" max="4" width="22.50390625" style="19" customWidth="1"/>
    <col min="5" max="6" width="9.75390625" style="19" customWidth="1"/>
    <col min="7" max="16384" width="10.00390625" style="19" customWidth="1"/>
  </cols>
  <sheetData>
    <row r="1" spans="1:2" s="19" customFormat="1" ht="14.25" customHeight="1">
      <c r="A1" s="20"/>
      <c r="B1" s="55"/>
    </row>
    <row r="2" spans="2:4" s="19" customFormat="1" ht="28.5" customHeight="1">
      <c r="B2" s="6" t="s">
        <v>30</v>
      </c>
      <c r="C2" s="6"/>
      <c r="D2" s="6"/>
    </row>
    <row r="3" spans="2:4" s="19" customFormat="1" ht="14.25" customHeight="1">
      <c r="B3" s="56"/>
      <c r="C3" s="56"/>
      <c r="D3" s="56" t="s">
        <v>1</v>
      </c>
    </row>
    <row r="4" spans="2:4" s="19" customFormat="1" ht="42.75" customHeight="1">
      <c r="B4" s="57" t="s">
        <v>31</v>
      </c>
      <c r="C4" s="58" t="s">
        <v>32</v>
      </c>
      <c r="D4" s="59" t="s">
        <v>33</v>
      </c>
    </row>
    <row r="5" spans="2:4" s="19" customFormat="1" ht="33.75" customHeight="1">
      <c r="B5" s="60" t="s">
        <v>11</v>
      </c>
      <c r="C5" s="61">
        <v>35.5</v>
      </c>
      <c r="D5" s="62">
        <f>C5/35.5</f>
        <v>1</v>
      </c>
    </row>
    <row r="6" spans="2:4" s="19" customFormat="1" ht="33.75" customHeight="1">
      <c r="B6" s="60" t="s">
        <v>34</v>
      </c>
      <c r="C6" s="61">
        <v>0</v>
      </c>
      <c r="D6" s="62">
        <f aca="true" t="shared" si="0" ref="D6:D9">C6/346.26</f>
        <v>0</v>
      </c>
    </row>
    <row r="7" spans="2:4" s="19" customFormat="1" ht="33.75" customHeight="1">
      <c r="B7" s="60" t="s">
        <v>35</v>
      </c>
      <c r="C7" s="61">
        <v>0</v>
      </c>
      <c r="D7" s="62">
        <f t="shared" si="0"/>
        <v>0</v>
      </c>
    </row>
    <row r="8" spans="2:4" s="19" customFormat="1" ht="33.75" customHeight="1">
      <c r="B8" s="60" t="s">
        <v>36</v>
      </c>
      <c r="C8" s="61">
        <v>0</v>
      </c>
      <c r="D8" s="62">
        <f t="shared" si="0"/>
        <v>0</v>
      </c>
    </row>
    <row r="9" spans="2:4" s="19" customFormat="1" ht="33.75" customHeight="1">
      <c r="B9" s="60" t="s">
        <v>37</v>
      </c>
      <c r="C9" s="61">
        <v>0</v>
      </c>
      <c r="D9" s="62">
        <f t="shared" si="0"/>
        <v>0</v>
      </c>
    </row>
    <row r="10" spans="2:4" s="19" customFormat="1" ht="33.75" customHeight="1">
      <c r="B10" s="60" t="s">
        <v>38</v>
      </c>
      <c r="C10" s="61">
        <v>25</v>
      </c>
      <c r="D10" s="62">
        <f>C10/35.5</f>
        <v>0.704225352112676</v>
      </c>
    </row>
    <row r="11" spans="2:4" s="19" customFormat="1" ht="33.75" customHeight="1">
      <c r="B11" s="60" t="s">
        <v>39</v>
      </c>
      <c r="C11" s="61">
        <v>10.5</v>
      </c>
      <c r="D11" s="62">
        <f>C11/35.5</f>
        <v>0.29577464788732394</v>
      </c>
    </row>
    <row r="12" spans="2:4" s="19" customFormat="1" ht="33.75" customHeight="1">
      <c r="B12" s="60" t="s">
        <v>40</v>
      </c>
      <c r="C12" s="61">
        <v>0</v>
      </c>
      <c r="D12" s="62">
        <f aca="true" t="shared" si="1" ref="D12:D17">C12/346.26</f>
        <v>0</v>
      </c>
    </row>
    <row r="13" spans="2:4" s="19" customFormat="1" ht="33.75" customHeight="1">
      <c r="B13" s="60" t="s">
        <v>41</v>
      </c>
      <c r="C13" s="61">
        <v>0</v>
      </c>
      <c r="D13" s="62">
        <f t="shared" si="1"/>
        <v>0</v>
      </c>
    </row>
    <row r="14" spans="2:4" s="19" customFormat="1" ht="33.75" customHeight="1">
      <c r="B14" s="60" t="s">
        <v>42</v>
      </c>
      <c r="C14" s="61">
        <v>0</v>
      </c>
      <c r="D14" s="62">
        <f t="shared" si="1"/>
        <v>0</v>
      </c>
    </row>
    <row r="15" spans="2:4" s="19" customFormat="1" ht="33.75" customHeight="1">
      <c r="B15" s="60" t="s">
        <v>43</v>
      </c>
      <c r="C15" s="61">
        <v>0</v>
      </c>
      <c r="D15" s="62">
        <f t="shared" si="1"/>
        <v>0</v>
      </c>
    </row>
    <row r="16" spans="2:4" s="19" customFormat="1" ht="33.75" customHeight="1">
      <c r="B16" s="60" t="s">
        <v>44</v>
      </c>
      <c r="C16" s="61">
        <v>0</v>
      </c>
      <c r="D16" s="62">
        <f t="shared" si="1"/>
        <v>0</v>
      </c>
    </row>
    <row r="17" spans="2:4" s="19" customFormat="1" ht="33.75" customHeight="1">
      <c r="B17" s="60" t="s">
        <v>45</v>
      </c>
      <c r="C17" s="61">
        <v>0</v>
      </c>
      <c r="D17" s="62">
        <f t="shared" si="1"/>
        <v>0</v>
      </c>
    </row>
  </sheetData>
  <sheetProtection/>
  <mergeCells count="1">
    <mergeCell ref="B2:D2"/>
  </mergeCells>
  <printOptions/>
  <pageMargins left="0.75" right="0.75" top="1" bottom="1" header="0.5" footer="0.5"/>
  <pageSetup fitToHeight="1" fitToWidth="1" orientation="portrait" paperSize="9" scale="93"/>
</worksheet>
</file>

<file path=xl/worksheets/sheet4.xml><?xml version="1.0" encoding="utf-8"?>
<worksheet xmlns="http://schemas.openxmlformats.org/spreadsheetml/2006/main" xmlns:r="http://schemas.openxmlformats.org/officeDocument/2006/relationships">
  <dimension ref="A2:B5"/>
  <sheetViews>
    <sheetView zoomScaleSheetLayoutView="100" workbookViewId="0" topLeftCell="A1">
      <selection activeCell="C24" sqref="C24"/>
    </sheetView>
  </sheetViews>
  <sheetFormatPr defaultColWidth="9.00390625" defaultRowHeight="14.25"/>
  <cols>
    <col min="1" max="1" width="57.50390625" style="51" customWidth="1"/>
    <col min="2" max="2" width="23.25390625" style="51" customWidth="1"/>
    <col min="3" max="16384" width="9.00390625" style="51" customWidth="1"/>
  </cols>
  <sheetData>
    <row r="1" s="51" customFormat="1" ht="15.75" customHeight="1"/>
    <row r="2" spans="1:2" s="51" customFormat="1" ht="66" customHeight="1">
      <c r="A2" s="52" t="s">
        <v>46</v>
      </c>
      <c r="B2" s="52"/>
    </row>
    <row r="3" spans="1:2" s="51" customFormat="1" ht="18" customHeight="1">
      <c r="A3" s="52"/>
      <c r="B3" s="53" t="s">
        <v>1</v>
      </c>
    </row>
    <row r="4" spans="1:2" s="51" customFormat="1" ht="30" customHeight="1">
      <c r="A4" s="54" t="s">
        <v>47</v>
      </c>
      <c r="B4" s="54" t="s">
        <v>48</v>
      </c>
    </row>
    <row r="5" spans="1:2" s="51" customFormat="1" ht="30" customHeight="1">
      <c r="A5" s="54" t="s">
        <v>25</v>
      </c>
      <c r="B5" s="54">
        <v>0</v>
      </c>
    </row>
  </sheetData>
  <sheetProtection/>
  <mergeCells count="1">
    <mergeCell ref="A2:B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H17"/>
  <sheetViews>
    <sheetView zoomScaleSheetLayoutView="100" workbookViewId="0" topLeftCell="A1">
      <selection activeCell="O33" sqref="O33"/>
    </sheetView>
  </sheetViews>
  <sheetFormatPr defaultColWidth="9.00390625" defaultRowHeight="14.25"/>
  <cols>
    <col min="1" max="1" width="12.25390625" style="28" customWidth="1"/>
    <col min="2" max="2" width="8.75390625" style="28" bestFit="1" customWidth="1"/>
    <col min="3" max="3" width="9.50390625" style="28" bestFit="1" customWidth="1"/>
    <col min="4" max="4" width="18.375" style="28" customWidth="1"/>
    <col min="5" max="7" width="8.75390625" style="28" bestFit="1" customWidth="1"/>
    <col min="8" max="8" width="5.625" style="28" customWidth="1"/>
    <col min="9" max="16384" width="8.75390625" style="28" bestFit="1" customWidth="1"/>
  </cols>
  <sheetData>
    <row r="2" spans="1:8" s="28" customFormat="1" ht="27">
      <c r="A2" s="32" t="s">
        <v>49</v>
      </c>
      <c r="B2" s="32"/>
      <c r="C2" s="32"/>
      <c r="D2" s="32"/>
      <c r="E2" s="32"/>
      <c r="F2" s="32"/>
      <c r="G2" s="32"/>
      <c r="H2" s="32"/>
    </row>
    <row r="3" s="28" customFormat="1" ht="14.25">
      <c r="H3" s="33" t="s">
        <v>1</v>
      </c>
    </row>
    <row r="4" spans="1:8" s="29" customFormat="1" ht="24.75" customHeight="1">
      <c r="A4" s="34" t="s">
        <v>2</v>
      </c>
      <c r="B4" s="34" t="s">
        <v>50</v>
      </c>
      <c r="C4" s="34" t="s">
        <v>51</v>
      </c>
      <c r="D4" s="34" t="s">
        <v>52</v>
      </c>
      <c r="E4" s="34" t="s">
        <v>53</v>
      </c>
      <c r="F4" s="34" t="s">
        <v>54</v>
      </c>
      <c r="G4" s="34" t="s">
        <v>55</v>
      </c>
      <c r="H4" s="34" t="s">
        <v>56</v>
      </c>
    </row>
    <row r="5" spans="1:8" s="30" customFormat="1" ht="24.75" customHeight="1">
      <c r="A5" s="35" t="s">
        <v>13</v>
      </c>
      <c r="B5" s="36" t="s">
        <v>57</v>
      </c>
      <c r="C5" s="36"/>
      <c r="D5" s="36"/>
      <c r="E5" s="36"/>
      <c r="F5" s="36"/>
      <c r="G5" s="36">
        <f>SUM(G6:G9)</f>
        <v>35.5</v>
      </c>
      <c r="H5" s="36"/>
    </row>
    <row r="6" spans="1:8" s="31" customFormat="1" ht="24.75" customHeight="1">
      <c r="A6" s="37"/>
      <c r="B6" s="38" t="s">
        <v>58</v>
      </c>
      <c r="C6" s="39">
        <v>44227</v>
      </c>
      <c r="D6" s="40" t="s">
        <v>59</v>
      </c>
      <c r="E6" s="40" t="s">
        <v>60</v>
      </c>
      <c r="F6" s="41">
        <v>0.0332</v>
      </c>
      <c r="G6" s="40">
        <v>7.5</v>
      </c>
      <c r="H6" s="40"/>
    </row>
    <row r="7" spans="1:8" s="31" customFormat="1" ht="24.75" customHeight="1">
      <c r="A7" s="37"/>
      <c r="B7" s="42"/>
      <c r="C7" s="43"/>
      <c r="D7" s="38" t="s">
        <v>61</v>
      </c>
      <c r="E7" s="40" t="s">
        <v>62</v>
      </c>
      <c r="F7" s="41">
        <v>0.0319</v>
      </c>
      <c r="G7" s="40">
        <v>5.5</v>
      </c>
      <c r="H7" s="40"/>
    </row>
    <row r="8" spans="1:8" s="31" customFormat="1" ht="24.75" customHeight="1">
      <c r="A8" s="37"/>
      <c r="B8" s="42"/>
      <c r="C8" s="44"/>
      <c r="D8" s="45"/>
      <c r="E8" s="40" t="s">
        <v>60</v>
      </c>
      <c r="F8" s="41">
        <v>0.0332</v>
      </c>
      <c r="G8" s="40">
        <v>5</v>
      </c>
      <c r="H8" s="40"/>
    </row>
    <row r="9" spans="1:8" s="31" customFormat="1" ht="24.75" customHeight="1">
      <c r="A9" s="46"/>
      <c r="B9" s="45"/>
      <c r="C9" s="47">
        <v>44364</v>
      </c>
      <c r="D9" s="40" t="s">
        <v>59</v>
      </c>
      <c r="E9" s="40" t="s">
        <v>62</v>
      </c>
      <c r="F9" s="48">
        <v>0.0334</v>
      </c>
      <c r="G9" s="40">
        <v>17.5</v>
      </c>
      <c r="H9" s="40"/>
    </row>
    <row r="10" spans="1:8" s="31" customFormat="1" ht="24.75" customHeight="1">
      <c r="A10" s="49" t="s">
        <v>15</v>
      </c>
      <c r="B10" s="49" t="s">
        <v>63</v>
      </c>
      <c r="C10" s="49"/>
      <c r="D10" s="49"/>
      <c r="E10" s="49"/>
      <c r="F10" s="49"/>
      <c r="G10" s="50">
        <v>0</v>
      </c>
      <c r="H10" s="49"/>
    </row>
    <row r="11" s="31" customFormat="1" ht="14.25"/>
    <row r="12" s="31" customFormat="1" ht="14.25"/>
    <row r="13" s="31" customFormat="1" ht="14.25"/>
    <row r="14" s="31" customFormat="1" ht="14.25"/>
    <row r="15" s="31" customFormat="1" ht="14.25"/>
    <row r="16" s="31" customFormat="1" ht="14.25"/>
    <row r="17" spans="2:8" s="31" customFormat="1" ht="14.25">
      <c r="B17" s="28"/>
      <c r="C17" s="28"/>
      <c r="D17" s="28"/>
      <c r="E17" s="28"/>
      <c r="F17" s="28"/>
      <c r="G17" s="28"/>
      <c r="H17" s="28"/>
    </row>
  </sheetData>
  <sheetProtection/>
  <mergeCells count="7">
    <mergeCell ref="A2:H2"/>
    <mergeCell ref="B5:F5"/>
    <mergeCell ref="B10:F10"/>
    <mergeCell ref="A5:A9"/>
    <mergeCell ref="B6:B9"/>
    <mergeCell ref="C6:C8"/>
    <mergeCell ref="D7:D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
  <sheetViews>
    <sheetView zoomScaleSheetLayoutView="100" workbookViewId="0" topLeftCell="C4">
      <selection activeCell="D10" sqref="D10:D11"/>
    </sheetView>
  </sheetViews>
  <sheetFormatPr defaultColWidth="10.00390625" defaultRowHeight="14.25"/>
  <cols>
    <col min="1" max="2" width="9.00390625" style="19" hidden="1" customWidth="1"/>
    <col min="3" max="3" width="44.125" style="19" customWidth="1"/>
    <col min="4" max="5" width="20.75390625" style="19" customWidth="1"/>
    <col min="6" max="6" width="19.125" style="19" customWidth="1"/>
    <col min="7" max="7" width="9.00390625" style="19" hidden="1" customWidth="1"/>
    <col min="8" max="8" width="9.75390625" style="19" customWidth="1"/>
    <col min="9" max="16384" width="10.00390625" style="19" customWidth="1"/>
  </cols>
  <sheetData>
    <row r="1" spans="1:3" s="19" customFormat="1" ht="22.5" hidden="1">
      <c r="A1" s="20">
        <v>0</v>
      </c>
      <c r="B1" s="20" t="s">
        <v>64</v>
      </c>
      <c r="C1" s="20" t="s">
        <v>65</v>
      </c>
    </row>
    <row r="2" spans="1:5" s="19" customFormat="1" ht="22.5" hidden="1">
      <c r="A2" s="20">
        <v>0</v>
      </c>
      <c r="B2" s="20" t="s">
        <v>66</v>
      </c>
      <c r="C2" s="20" t="s">
        <v>67</v>
      </c>
      <c r="D2" s="20" t="s">
        <v>68</v>
      </c>
      <c r="E2" s="20" t="s">
        <v>69</v>
      </c>
    </row>
    <row r="3" spans="1:7" s="19" customFormat="1" ht="13.5" hidden="1">
      <c r="A3" s="20">
        <v>0</v>
      </c>
      <c r="B3" s="20" t="s">
        <v>70</v>
      </c>
      <c r="C3" s="20" t="s">
        <v>71</v>
      </c>
      <c r="D3" s="20" t="s">
        <v>72</v>
      </c>
      <c r="E3" s="20" t="s">
        <v>73</v>
      </c>
      <c r="F3" s="20" t="s">
        <v>74</v>
      </c>
      <c r="G3" s="20" t="s">
        <v>75</v>
      </c>
    </row>
    <row r="4" spans="1:6" s="19" customFormat="1" ht="14.25" customHeight="1">
      <c r="A4" s="20">
        <v>0</v>
      </c>
      <c r="C4" s="1"/>
      <c r="D4" s="1"/>
      <c r="E4" s="1"/>
      <c r="F4" s="1"/>
    </row>
    <row r="5" spans="1:6" s="19" customFormat="1" ht="24" customHeight="1">
      <c r="A5" s="20">
        <v>0</v>
      </c>
      <c r="C5" s="21" t="s">
        <v>76</v>
      </c>
      <c r="D5" s="21"/>
      <c r="E5" s="21"/>
      <c r="F5" s="21"/>
    </row>
    <row r="6" spans="1:6" s="19" customFormat="1" ht="24" customHeight="1">
      <c r="A6" s="20"/>
      <c r="C6" s="22"/>
      <c r="D6" s="21"/>
      <c r="E6" s="21"/>
      <c r="F6" s="21"/>
    </row>
    <row r="7" spans="1:6" s="19" customFormat="1" ht="18" customHeight="1">
      <c r="A7" s="20">
        <v>0</v>
      </c>
      <c r="D7" s="1"/>
      <c r="E7" s="23"/>
      <c r="F7" s="7" t="s">
        <v>1</v>
      </c>
    </row>
    <row r="8" spans="1:6" s="19" customFormat="1" ht="21" customHeight="1">
      <c r="A8" s="20">
        <v>0</v>
      </c>
      <c r="C8" s="8" t="s">
        <v>77</v>
      </c>
      <c r="D8" s="8" t="s">
        <v>78</v>
      </c>
      <c r="E8" s="8" t="s">
        <v>79</v>
      </c>
      <c r="F8" s="8" t="s">
        <v>80</v>
      </c>
    </row>
    <row r="9" spans="1:7" s="19" customFormat="1" ht="21" customHeight="1">
      <c r="A9" s="20" t="s">
        <v>81</v>
      </c>
      <c r="B9" s="20" t="s">
        <v>82</v>
      </c>
      <c r="C9" s="24" t="s">
        <v>83</v>
      </c>
      <c r="D9" s="12">
        <v>257.436898</v>
      </c>
      <c r="E9" s="12">
        <v>257.436898</v>
      </c>
      <c r="F9" s="13">
        <v>0</v>
      </c>
      <c r="G9" s="20">
        <v>1</v>
      </c>
    </row>
    <row r="10" spans="1:7" s="19" customFormat="1" ht="21" customHeight="1">
      <c r="A10" s="20" t="s">
        <v>81</v>
      </c>
      <c r="B10" s="20" t="s">
        <v>84</v>
      </c>
      <c r="C10" s="25" t="s">
        <v>85</v>
      </c>
      <c r="D10" s="26">
        <v>42.608658</v>
      </c>
      <c r="E10" s="26">
        <v>42.608658</v>
      </c>
      <c r="F10" s="27">
        <v>0</v>
      </c>
      <c r="G10" s="20">
        <v>2</v>
      </c>
    </row>
    <row r="11" spans="1:7" s="19" customFormat="1" ht="21" customHeight="1">
      <c r="A11" s="20" t="s">
        <v>81</v>
      </c>
      <c r="B11" s="20" t="s">
        <v>86</v>
      </c>
      <c r="C11" s="25" t="s">
        <v>87</v>
      </c>
      <c r="D11" s="26">
        <v>214.82824</v>
      </c>
      <c r="E11" s="26">
        <v>214.82824</v>
      </c>
      <c r="F11" s="27">
        <v>0</v>
      </c>
      <c r="G11" s="20">
        <v>3</v>
      </c>
    </row>
    <row r="12" spans="1:7" s="19" customFormat="1" ht="21" customHeight="1">
      <c r="A12" s="20" t="s">
        <v>81</v>
      </c>
      <c r="B12" s="20" t="s">
        <v>88</v>
      </c>
      <c r="C12" s="24" t="s">
        <v>89</v>
      </c>
      <c r="D12" s="12">
        <v>18.3</v>
      </c>
      <c r="E12" s="12">
        <v>18.3</v>
      </c>
      <c r="F12" s="13">
        <v>0</v>
      </c>
      <c r="G12" s="20">
        <v>4</v>
      </c>
    </row>
    <row r="13" spans="1:7" s="19" customFormat="1" ht="21" customHeight="1">
      <c r="A13" s="20" t="s">
        <v>81</v>
      </c>
      <c r="B13" s="20" t="s">
        <v>90</v>
      </c>
      <c r="C13" s="25" t="s">
        <v>85</v>
      </c>
      <c r="D13" s="27">
        <v>0</v>
      </c>
      <c r="E13" s="27">
        <v>0</v>
      </c>
      <c r="F13" s="27">
        <v>0</v>
      </c>
      <c r="G13" s="20">
        <v>5</v>
      </c>
    </row>
    <row r="14" spans="1:7" s="19" customFormat="1" ht="21" customHeight="1">
      <c r="A14" s="20" t="s">
        <v>81</v>
      </c>
      <c r="B14" s="20" t="s">
        <v>91</v>
      </c>
      <c r="C14" s="25" t="s">
        <v>87</v>
      </c>
      <c r="D14" s="26">
        <v>18.3</v>
      </c>
      <c r="E14" s="26">
        <v>18.3</v>
      </c>
      <c r="F14" s="27">
        <v>0</v>
      </c>
      <c r="G14" s="20">
        <v>6</v>
      </c>
    </row>
    <row r="15" spans="1:6" s="19" customFormat="1" ht="14.25" customHeight="1">
      <c r="A15" s="20">
        <v>0</v>
      </c>
      <c r="C15" s="1"/>
      <c r="D15" s="1"/>
      <c r="E15" s="1"/>
      <c r="F15" s="1"/>
    </row>
  </sheetData>
  <sheetProtection/>
  <mergeCells count="1">
    <mergeCell ref="C5:F5"/>
  </mergeCells>
  <printOptions/>
  <pageMargins left="0.75" right="0.75" top="1" bottom="1" header="0.5" footer="0.5"/>
  <pageSetup orientation="landscape" paperSize="9"/>
</worksheet>
</file>

<file path=xl/worksheets/sheet7.xml><?xml version="1.0" encoding="utf-8"?>
<worksheet xmlns="http://schemas.openxmlformats.org/spreadsheetml/2006/main" xmlns:r="http://schemas.openxmlformats.org/officeDocument/2006/relationships">
  <dimension ref="A1:E10"/>
  <sheetViews>
    <sheetView tabSelected="1" zoomScaleSheetLayoutView="100" workbookViewId="0" topLeftCell="A1">
      <selection activeCell="J19" sqref="J19"/>
    </sheetView>
  </sheetViews>
  <sheetFormatPr defaultColWidth="8.75390625" defaultRowHeight="14.25"/>
  <cols>
    <col min="1" max="1" width="4.875" style="1" customWidth="1"/>
    <col min="2" max="2" width="31.75390625" style="4" customWidth="1"/>
    <col min="3" max="3" width="13.125" style="1" customWidth="1"/>
    <col min="4" max="4" width="14.875" style="1" customWidth="1"/>
    <col min="5" max="5" width="17.625" style="1" customWidth="1"/>
    <col min="6" max="16384" width="8.75390625" style="1" customWidth="1"/>
  </cols>
  <sheetData>
    <row r="1" s="1" customFormat="1" ht="14.25">
      <c r="B1" s="4"/>
    </row>
    <row r="2" spans="1:5" s="1" customFormat="1" ht="25.5">
      <c r="A2" s="5" t="s">
        <v>92</v>
      </c>
      <c r="B2" s="5"/>
      <c r="C2" s="5"/>
      <c r="D2" s="5"/>
      <c r="E2" s="5"/>
    </row>
    <row r="3" spans="1:5" s="1" customFormat="1" ht="25.5">
      <c r="A3" s="6"/>
      <c r="B3" s="6"/>
      <c r="C3" s="6"/>
      <c r="D3" s="6"/>
      <c r="E3" s="6"/>
    </row>
    <row r="4" spans="2:5" s="1" customFormat="1" ht="25.5" customHeight="1">
      <c r="B4" s="4"/>
      <c r="E4" s="7" t="s">
        <v>1</v>
      </c>
    </row>
    <row r="5" spans="1:5" s="2" customFormat="1" ht="39.75" customHeight="1">
      <c r="A5" s="8" t="s">
        <v>19</v>
      </c>
      <c r="B5" s="9"/>
      <c r="C5" s="8" t="s">
        <v>11</v>
      </c>
      <c r="D5" s="9" t="s">
        <v>20</v>
      </c>
      <c r="E5" s="8" t="s">
        <v>21</v>
      </c>
    </row>
    <row r="6" spans="1:5" s="3" customFormat="1" ht="19.5" customHeight="1">
      <c r="A6" s="10" t="s">
        <v>93</v>
      </c>
      <c r="B6" s="11"/>
      <c r="C6" s="12">
        <f>SUM(C7:C10)</f>
        <v>18.3</v>
      </c>
      <c r="D6" s="13">
        <f>SUM(D7:D10)</f>
        <v>0</v>
      </c>
      <c r="E6" s="12">
        <f>SUM(E7:E10)</f>
        <v>18.3</v>
      </c>
    </row>
    <row r="7" spans="1:5" s="1" customFormat="1" ht="48.75" customHeight="1">
      <c r="A7" s="14"/>
      <c r="B7" s="15" t="s">
        <v>94</v>
      </c>
      <c r="C7" s="16">
        <f aca="true" t="shared" si="0" ref="C7:C10">D7+E7</f>
        <v>0.3</v>
      </c>
      <c r="D7" s="17">
        <v>0</v>
      </c>
      <c r="E7" s="18">
        <v>0.3</v>
      </c>
    </row>
    <row r="8" spans="1:5" s="1" customFormat="1" ht="31.5" customHeight="1">
      <c r="A8" s="14"/>
      <c r="B8" s="15" t="s">
        <v>95</v>
      </c>
      <c r="C8" s="16">
        <f t="shared" si="0"/>
        <v>5</v>
      </c>
      <c r="D8" s="17">
        <v>0</v>
      </c>
      <c r="E8" s="18">
        <v>5</v>
      </c>
    </row>
    <row r="9" spans="1:5" s="1" customFormat="1" ht="31.5" customHeight="1">
      <c r="A9" s="14"/>
      <c r="B9" s="15" t="s">
        <v>96</v>
      </c>
      <c r="C9" s="16">
        <f t="shared" si="0"/>
        <v>10</v>
      </c>
      <c r="D9" s="17">
        <v>0</v>
      </c>
      <c r="E9" s="18">
        <v>10</v>
      </c>
    </row>
    <row r="10" spans="1:5" s="1" customFormat="1" ht="31.5" customHeight="1">
      <c r="A10" s="14"/>
      <c r="B10" s="15" t="s">
        <v>97</v>
      </c>
      <c r="C10" s="16">
        <f t="shared" si="0"/>
        <v>3</v>
      </c>
      <c r="D10" s="17">
        <v>0</v>
      </c>
      <c r="E10" s="18">
        <v>3</v>
      </c>
    </row>
  </sheetData>
  <sheetProtection/>
  <mergeCells count="2">
    <mergeCell ref="A2:E2"/>
    <mergeCell ref="A5:B5"/>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Wong Gabriella</dc:creator>
  <cp:keywords/>
  <dc:description/>
  <cp:lastModifiedBy>ZSJ</cp:lastModifiedBy>
  <cp:lastPrinted>2021-06-08T02:16:10Z</cp:lastPrinted>
  <dcterms:created xsi:type="dcterms:W3CDTF">1996-12-17T01:32:42Z</dcterms:created>
  <dcterms:modified xsi:type="dcterms:W3CDTF">2021-06-15T07:05:38Z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00BD0EFE8B0E4468A739217F180E253D</vt:lpwstr>
  </property>
</Properties>
</file>