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二" sheetId="1" r:id="rId1"/>
  </sheets>
  <definedNames>
    <definedName name="_xlnm.Print_Area" localSheetId="0">'表二'!$A$1:$H$48</definedName>
  </definedNames>
  <calcPr fullCalcOnLoad="1"/>
</workbook>
</file>

<file path=xl/comments1.xml><?xml version="1.0" encoding="utf-8"?>
<comments xmlns="http://schemas.openxmlformats.org/spreadsheetml/2006/main">
  <authors>
    <author>顾剑云</author>
    <author>杨涛娜</author>
  </authors>
  <commentList>
    <comment ref="H13" authorId="0">
      <text>
        <r>
          <rPr>
            <b/>
            <sz val="9"/>
            <rFont val="宋体"/>
            <family val="0"/>
          </rPr>
          <t>顾剑云:-4429+3826上级=</t>
        </r>
      </text>
    </comment>
    <comment ref="H18" authorId="0">
      <text>
        <r>
          <rPr>
            <b/>
            <sz val="9"/>
            <rFont val="宋体"/>
            <family val="0"/>
          </rPr>
          <t>顾剑云:</t>
        </r>
        <r>
          <rPr>
            <sz val="9"/>
            <rFont val="宋体"/>
            <family val="0"/>
          </rPr>
          <t xml:space="preserve">
766+上级1571</t>
        </r>
      </text>
    </comment>
    <comment ref="H19" authorId="0">
      <text>
        <r>
          <rPr>
            <b/>
            <sz val="9"/>
            <rFont val="宋体"/>
            <family val="0"/>
          </rPr>
          <t>顾剑云:</t>
        </r>
        <r>
          <rPr>
            <sz val="9"/>
            <rFont val="宋体"/>
            <family val="0"/>
          </rPr>
          <t xml:space="preserve">
-10447+3</t>
        </r>
      </text>
    </comment>
    <comment ref="A30" authorId="0">
      <text>
        <r>
          <rPr>
            <b/>
            <sz val="9"/>
            <rFont val="宋体"/>
            <family val="0"/>
          </rPr>
          <t>顾剑云:</t>
        </r>
        <r>
          <rPr>
            <sz val="9"/>
            <rFont val="宋体"/>
            <family val="0"/>
          </rPr>
          <t xml:space="preserve">
从基础设施配套费计提水利建设基金收入</t>
        </r>
      </text>
    </comment>
    <comment ref="C40" authorId="1">
      <text>
        <r>
          <rPr>
            <sz val="9"/>
            <rFont val="宋体"/>
            <family val="0"/>
          </rPr>
          <t xml:space="preserve">
加特殊转移支付5400
</t>
        </r>
      </text>
    </comment>
  </commentList>
</comments>
</file>

<file path=xl/sharedStrings.xml><?xml version="1.0" encoding="utf-8"?>
<sst xmlns="http://schemas.openxmlformats.org/spreadsheetml/2006/main" count="84" uniqueCount="81">
  <si>
    <t>表二</t>
  </si>
  <si>
    <t>增城区2020年公共预算收支调整计划表(一次）</t>
  </si>
  <si>
    <t>单位：万元</t>
  </si>
  <si>
    <t>收入项目</t>
  </si>
  <si>
    <t>2020年年初计划</t>
  </si>
  <si>
    <t>2020年预算调整计划（一次）</t>
  </si>
  <si>
    <t>2020年一次调整收入计划数比年初计划增减额</t>
  </si>
  <si>
    <t>支出项目</t>
  </si>
  <si>
    <t>一、公共预算收入</t>
  </si>
  <si>
    <t>一、公共预算支出</t>
  </si>
  <si>
    <t>（一） 税务部门组织收入</t>
  </si>
  <si>
    <t xml:space="preserve">   一般公共服务支出</t>
  </si>
  <si>
    <t xml:space="preserve">   1、增值税</t>
  </si>
  <si>
    <t xml:space="preserve">   国防支出</t>
  </si>
  <si>
    <t xml:space="preserve">   2、企业所得税</t>
  </si>
  <si>
    <t xml:space="preserve">   公共安全支出</t>
  </si>
  <si>
    <t xml:space="preserve">   3、个人所得税</t>
  </si>
  <si>
    <t xml:space="preserve">   教育支出</t>
  </si>
  <si>
    <t xml:space="preserve">   4、城市维护建设税</t>
  </si>
  <si>
    <t xml:space="preserve">   科学技术支出</t>
  </si>
  <si>
    <t xml:space="preserve">   5、房产税</t>
  </si>
  <si>
    <t xml:space="preserve">   文化体育与传媒支出</t>
  </si>
  <si>
    <t xml:space="preserve">   6、耕地占用税</t>
  </si>
  <si>
    <t xml:space="preserve">   社会保障和就业支出</t>
  </si>
  <si>
    <t xml:space="preserve">   7、契税</t>
  </si>
  <si>
    <t xml:space="preserve">   社会保险基金支出</t>
  </si>
  <si>
    <t xml:space="preserve">   8、其他各税</t>
  </si>
  <si>
    <t xml:space="preserve">   医疗卫生与计划生育支出</t>
  </si>
  <si>
    <t xml:space="preserve">      其中：资源税</t>
  </si>
  <si>
    <t xml:space="preserve">   节能环保支出</t>
  </si>
  <si>
    <t xml:space="preserve">            印花税</t>
  </si>
  <si>
    <t xml:space="preserve">   城乡社区支出</t>
  </si>
  <si>
    <t xml:space="preserve">            城镇土地使用税</t>
  </si>
  <si>
    <t xml:space="preserve">   农林水支出</t>
  </si>
  <si>
    <t xml:space="preserve">            土地增值税</t>
  </si>
  <si>
    <t xml:space="preserve">   交通运输支出</t>
  </si>
  <si>
    <t xml:space="preserve">            车船使用税</t>
  </si>
  <si>
    <t xml:space="preserve">   资源勘探信息等支出</t>
  </si>
  <si>
    <t xml:space="preserve">            环境保护税</t>
  </si>
  <si>
    <t xml:space="preserve">   商业服务业等支出</t>
  </si>
  <si>
    <t>（二）财政部门组织收入</t>
  </si>
  <si>
    <t xml:space="preserve">   金融支出</t>
  </si>
  <si>
    <t xml:space="preserve">   1、增值税退税</t>
  </si>
  <si>
    <t xml:space="preserve">   国土海洋气象等支出</t>
  </si>
  <si>
    <t xml:space="preserve">   2、专项收入</t>
  </si>
  <si>
    <t xml:space="preserve">   住房保障支出</t>
  </si>
  <si>
    <t xml:space="preserve">       其中：排污费收入</t>
  </si>
  <si>
    <t xml:space="preserve">   灾害防治及应急管理支出</t>
  </si>
  <si>
    <t xml:space="preserve">             教育费附加收入</t>
  </si>
  <si>
    <t xml:space="preserve">   粮油物资储备支出</t>
  </si>
  <si>
    <t xml:space="preserve">             地方教育附加收入</t>
  </si>
  <si>
    <t xml:space="preserve">   预备费</t>
  </si>
  <si>
    <t xml:space="preserve">             文化事业建设费收入</t>
  </si>
  <si>
    <t xml:space="preserve">   其他支出</t>
  </si>
  <si>
    <t xml:space="preserve">             残疾人就业保障金收入</t>
  </si>
  <si>
    <t xml:space="preserve">   地方政府一般债务付息支出</t>
  </si>
  <si>
    <t xml:space="preserve">             水利建设专项收入</t>
  </si>
  <si>
    <t xml:space="preserve">   地方政府一般债务发行费用支出</t>
  </si>
  <si>
    <t xml:space="preserve">             地方森林植被恢复费</t>
  </si>
  <si>
    <t>二、上解支出</t>
  </si>
  <si>
    <t xml:space="preserve">             广告收入</t>
  </si>
  <si>
    <t>三、地方政府一般债务还本支出</t>
  </si>
  <si>
    <t xml:space="preserve">             农田水利建设资金收入</t>
  </si>
  <si>
    <t>四、结转、结余</t>
  </si>
  <si>
    <t xml:space="preserve">             教育资金收入</t>
  </si>
  <si>
    <t>五、安排预算稳定调节基金</t>
  </si>
  <si>
    <t xml:space="preserve">   3、行政事业性收费收入</t>
  </si>
  <si>
    <t xml:space="preserve">   4、罚没收入</t>
  </si>
  <si>
    <t xml:space="preserve">   5、国有资源(资产)有偿使用收入</t>
  </si>
  <si>
    <t xml:space="preserve">    6、其他收入(捐赠收入等)</t>
  </si>
  <si>
    <t xml:space="preserve">    7、政府住房基金收入</t>
  </si>
  <si>
    <t>二、转移性收入</t>
  </si>
  <si>
    <t>三、调入资金</t>
  </si>
  <si>
    <t xml:space="preserve">    政府性基金预算调入资金</t>
  </si>
  <si>
    <t xml:space="preserve">    国有资本经营预算调入资金</t>
  </si>
  <si>
    <t xml:space="preserve">    其他调入资金</t>
  </si>
  <si>
    <t>四、动用预算稳定调节基金</t>
  </si>
  <si>
    <t>五、债务转贷收入</t>
  </si>
  <si>
    <t>六、上年结转、结余</t>
  </si>
  <si>
    <t>收入合计</t>
  </si>
  <si>
    <t>支出合计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</si>
</sst>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20"/>
      <name val="华文中宋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2"/>
      <name val="Times New Roman"/>
      <family val="1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>
      <alignment vertical="center"/>
      <protection/>
    </xf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0" fillId="0" borderId="0">
      <alignment vertical="center"/>
      <protection/>
    </xf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5" fillId="0" borderId="0">
      <alignment/>
      <protection/>
    </xf>
  </cellStyleXfs>
  <cellXfs count="30">
    <xf numFmtId="0" fontId="0" fillId="0" borderId="0" xfId="0" applyAlignment="1">
      <alignment vertical="center"/>
    </xf>
    <xf numFmtId="0" fontId="1" fillId="33" borderId="0" xfId="28" applyFill="1">
      <alignment vertical="center"/>
      <protection/>
    </xf>
    <xf numFmtId="0" fontId="1" fillId="33" borderId="0" xfId="28" applyFill="1" applyAlignment="1">
      <alignment vertical="center"/>
      <protection/>
    </xf>
    <xf numFmtId="0" fontId="2" fillId="33" borderId="0" xfId="28" applyFont="1" applyFill="1">
      <alignment vertical="center"/>
      <protection/>
    </xf>
    <xf numFmtId="0" fontId="3" fillId="33" borderId="0" xfId="28" applyFont="1" applyFill="1">
      <alignment vertical="center"/>
      <protection/>
    </xf>
    <xf numFmtId="0" fontId="4" fillId="33" borderId="0" xfId="28" applyFont="1" applyFill="1" applyAlignment="1">
      <alignment vertical="center" wrapText="1"/>
      <protection/>
    </xf>
    <xf numFmtId="0" fontId="4" fillId="33" borderId="0" xfId="0" applyFont="1" applyFill="1" applyAlignment="1">
      <alignment vertical="center"/>
    </xf>
    <xf numFmtId="0" fontId="4" fillId="33" borderId="0" xfId="28" applyFont="1" applyFill="1">
      <alignment vertical="center"/>
      <protection/>
    </xf>
    <xf numFmtId="0" fontId="0" fillId="33" borderId="0" xfId="0" applyFont="1" applyFill="1" applyAlignment="1">
      <alignment vertical="center"/>
    </xf>
    <xf numFmtId="0" fontId="0" fillId="33" borderId="0" xfId="47" applyFont="1" applyFill="1">
      <alignment vertical="center"/>
      <protection/>
    </xf>
    <xf numFmtId="0" fontId="5" fillId="33" borderId="0" xfId="23" applyFont="1" applyFill="1" applyAlignment="1">
      <alignment horizontal="center" vertical="center"/>
      <protection/>
    </xf>
    <xf numFmtId="0" fontId="2" fillId="33" borderId="0" xfId="23" applyFont="1" applyFill="1" applyAlignment="1">
      <alignment horizontal="center"/>
      <protection/>
    </xf>
    <xf numFmtId="0" fontId="3" fillId="33" borderId="9" xfId="23" applyFont="1" applyFill="1" applyBorder="1" applyAlignment="1">
      <alignment horizontal="center" vertical="center" wrapText="1"/>
      <protection/>
    </xf>
    <xf numFmtId="0" fontId="3" fillId="33" borderId="9" xfId="28" applyFont="1" applyFill="1" applyBorder="1" applyAlignment="1">
      <alignment horizontal="center" vertical="center" wrapText="1"/>
      <protection/>
    </xf>
    <xf numFmtId="0" fontId="3" fillId="33" borderId="10" xfId="28" applyFont="1" applyFill="1" applyBorder="1" applyAlignment="1">
      <alignment horizontal="center" vertical="center" wrapText="1"/>
      <protection/>
    </xf>
    <xf numFmtId="0" fontId="3" fillId="33" borderId="11" xfId="28" applyFont="1" applyFill="1" applyBorder="1" applyAlignment="1">
      <alignment horizontal="center" vertical="center" wrapText="1"/>
      <protection/>
    </xf>
    <xf numFmtId="0" fontId="4" fillId="33" borderId="9" xfId="23" applyFont="1" applyFill="1" applyBorder="1" applyAlignment="1">
      <alignment horizontal="left" vertical="center" wrapText="1"/>
      <protection/>
    </xf>
    <xf numFmtId="176" fontId="4" fillId="0" borderId="9" xfId="23" applyNumberFormat="1" applyFont="1" applyFill="1" applyBorder="1" applyAlignment="1">
      <alignment vertical="center" wrapText="1"/>
      <protection/>
    </xf>
    <xf numFmtId="0" fontId="4" fillId="0" borderId="9" xfId="28" applyFont="1" applyFill="1" applyBorder="1" applyAlignment="1">
      <alignment horizontal="left" vertical="center" wrapText="1"/>
      <protection/>
    </xf>
    <xf numFmtId="0" fontId="4" fillId="0" borderId="9" xfId="33" applyFont="1" applyFill="1" applyBorder="1" applyAlignment="1">
      <alignment horizontal="left" vertical="center" wrapText="1"/>
      <protection/>
    </xf>
    <xf numFmtId="0" fontId="4" fillId="33" borderId="9" xfId="23" applyFont="1" applyFill="1" applyBorder="1" applyAlignment="1">
      <alignment vertical="center" wrapText="1"/>
      <protection/>
    </xf>
    <xf numFmtId="176" fontId="4" fillId="33" borderId="9" xfId="23" applyNumberFormat="1" applyFont="1" applyFill="1" applyBorder="1" applyAlignment="1">
      <alignment vertical="center" wrapText="1"/>
      <protection/>
    </xf>
    <xf numFmtId="0" fontId="4" fillId="0" borderId="9" xfId="23" applyFont="1" applyFill="1" applyBorder="1" applyAlignment="1">
      <alignment horizontal="left" vertical="center" wrapText="1"/>
      <protection/>
    </xf>
    <xf numFmtId="176" fontId="4" fillId="33" borderId="9" xfId="23" applyNumberFormat="1" applyFont="1" applyFill="1" applyBorder="1" applyAlignment="1">
      <alignment horizontal="left" vertical="center" wrapText="1"/>
      <protection/>
    </xf>
    <xf numFmtId="0" fontId="4" fillId="0" borderId="9" xfId="28" applyFont="1" applyFill="1" applyBorder="1">
      <alignment vertical="center"/>
      <protection/>
    </xf>
    <xf numFmtId="0" fontId="4" fillId="0" borderId="9" xfId="0" applyFont="1" applyFill="1" applyBorder="1" applyAlignment="1">
      <alignment vertical="center"/>
    </xf>
    <xf numFmtId="0" fontId="4" fillId="33" borderId="9" xfId="67" applyFont="1" applyFill="1" applyBorder="1" applyAlignment="1">
      <alignment vertical="center" wrapText="1"/>
      <protection/>
    </xf>
    <xf numFmtId="0" fontId="4" fillId="33" borderId="9" xfId="23" applyFont="1" applyFill="1" applyBorder="1" applyAlignment="1">
      <alignment horizontal="center" vertical="center" wrapText="1"/>
      <protection/>
    </xf>
    <xf numFmtId="0" fontId="4" fillId="0" borderId="9" xfId="28" applyFont="1" applyFill="1" applyBorder="1" applyAlignment="1">
      <alignment horizontal="center" vertical="center"/>
      <protection/>
    </xf>
    <xf numFmtId="177" fontId="0" fillId="33" borderId="0" xfId="0" applyNumberFormat="1" applyFont="1" applyFill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人大附表" xfId="23"/>
    <cellStyle name="60% - 强调文字颜色 3" xfId="24"/>
    <cellStyle name="Hyperlink" xfId="25"/>
    <cellStyle name="Percent" xfId="26"/>
    <cellStyle name="Followed Hyperlink" xfId="27"/>
    <cellStyle name="常规_2013年调整预算表格（报人大）" xfId="28"/>
    <cellStyle name="注释" xfId="29"/>
    <cellStyle name="60% - 强调文字颜色 2" xfId="30"/>
    <cellStyle name="标题 4" xfId="31"/>
    <cellStyle name="警告文本" xfId="32"/>
    <cellStyle name="常规_6%2015年预算收支计划（正版）2.28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常规_复件 附表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1211 2017年收入预计执行和2018年预算草案样表（2017(1)(1)(1).12.7）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showZeros="0" tabSelected="1" workbookViewId="0" topLeftCell="A1">
      <selection activeCell="E36" sqref="E36"/>
    </sheetView>
  </sheetViews>
  <sheetFormatPr defaultColWidth="9.00390625" defaultRowHeight="14.25"/>
  <cols>
    <col min="1" max="1" width="30.50390625" style="8" customWidth="1"/>
    <col min="2" max="4" width="12.875" style="8" customWidth="1"/>
    <col min="5" max="5" width="28.125" style="8" customWidth="1"/>
    <col min="6" max="8" width="12.50390625" style="8" customWidth="1"/>
    <col min="9" max="16384" width="9.00390625" style="8" customWidth="1"/>
  </cols>
  <sheetData>
    <row r="1" s="1" customFormat="1" ht="18" customHeight="1">
      <c r="A1" s="9" t="s">
        <v>0</v>
      </c>
    </row>
    <row r="2" spans="1:8" s="2" customFormat="1" ht="24.75" customHeight="1">
      <c r="A2" s="10" t="s">
        <v>1</v>
      </c>
      <c r="B2" s="10"/>
      <c r="C2" s="10"/>
      <c r="D2" s="10"/>
      <c r="E2" s="10"/>
      <c r="F2" s="10"/>
      <c r="G2" s="10"/>
      <c r="H2" s="10"/>
    </row>
    <row r="3" spans="1:8" s="3" customFormat="1" ht="15.75" customHeight="1">
      <c r="A3" s="11"/>
      <c r="B3" s="11"/>
      <c r="C3" s="11"/>
      <c r="D3" s="11"/>
      <c r="H3" s="3" t="s">
        <v>2</v>
      </c>
    </row>
    <row r="4" spans="1:8" s="4" customFormat="1" ht="27.75" customHeight="1">
      <c r="A4" s="12" t="s">
        <v>3</v>
      </c>
      <c r="B4" s="13" t="s">
        <v>4</v>
      </c>
      <c r="C4" s="13" t="s">
        <v>5</v>
      </c>
      <c r="D4" s="14" t="s">
        <v>6</v>
      </c>
      <c r="E4" s="12" t="s">
        <v>7</v>
      </c>
      <c r="F4" s="14" t="s">
        <v>4</v>
      </c>
      <c r="G4" s="14" t="s">
        <v>5</v>
      </c>
      <c r="H4" s="14" t="s">
        <v>6</v>
      </c>
    </row>
    <row r="5" spans="1:8" s="4" customFormat="1" ht="33" customHeight="1">
      <c r="A5" s="12"/>
      <c r="B5" s="13"/>
      <c r="C5" s="13"/>
      <c r="D5" s="15"/>
      <c r="E5" s="12"/>
      <c r="F5" s="15"/>
      <c r="G5" s="15"/>
      <c r="H5" s="15"/>
    </row>
    <row r="6" spans="1:8" s="5" customFormat="1" ht="18" customHeight="1">
      <c r="A6" s="16" t="s">
        <v>8</v>
      </c>
      <c r="B6" s="17">
        <f>B7+B22</f>
        <v>1080000</v>
      </c>
      <c r="C6" s="17">
        <f>C7+C22</f>
        <v>1080000</v>
      </c>
      <c r="D6" s="17">
        <f>C6-B6</f>
        <v>0</v>
      </c>
      <c r="E6" s="18" t="s">
        <v>9</v>
      </c>
      <c r="F6" s="17">
        <f>SUM(F7:F30)</f>
        <v>2049781</v>
      </c>
      <c r="G6" s="17">
        <f aca="true" t="shared" si="0" ref="G6:G47">F6+H6</f>
        <v>2102181</v>
      </c>
      <c r="H6" s="17">
        <f>SUM(H7:H30)</f>
        <v>52400</v>
      </c>
    </row>
    <row r="7" spans="1:8" s="5" customFormat="1" ht="18" customHeight="1">
      <c r="A7" s="16" t="s">
        <v>10</v>
      </c>
      <c r="B7" s="17">
        <f>B8+B9+B10+B11+B12+B13+B14+B15</f>
        <v>900000</v>
      </c>
      <c r="C7" s="17">
        <f>C8+C9+C10+C11+C12+C13+C14+C15</f>
        <v>900000</v>
      </c>
      <c r="D7" s="17"/>
      <c r="E7" s="19" t="s">
        <v>11</v>
      </c>
      <c r="F7" s="17">
        <v>253107</v>
      </c>
      <c r="G7" s="17">
        <f t="shared" si="0"/>
        <v>251692</v>
      </c>
      <c r="H7" s="17">
        <v>-1415</v>
      </c>
    </row>
    <row r="8" spans="1:8" s="5" customFormat="1" ht="18" customHeight="1">
      <c r="A8" s="20" t="s">
        <v>12</v>
      </c>
      <c r="B8" s="17">
        <v>190000</v>
      </c>
      <c r="C8" s="17">
        <v>190000</v>
      </c>
      <c r="D8" s="17">
        <f aca="true" t="shared" si="1" ref="D8:D20">C8-B8</f>
        <v>0</v>
      </c>
      <c r="E8" s="19" t="s">
        <v>13</v>
      </c>
      <c r="F8" s="17">
        <v>46</v>
      </c>
      <c r="G8" s="17">
        <f t="shared" si="0"/>
        <v>46</v>
      </c>
      <c r="H8" s="17"/>
    </row>
    <row r="9" spans="1:8" s="5" customFormat="1" ht="18" customHeight="1">
      <c r="A9" s="20" t="s">
        <v>14</v>
      </c>
      <c r="B9" s="17">
        <v>111000</v>
      </c>
      <c r="C9" s="17">
        <v>111000</v>
      </c>
      <c r="D9" s="17">
        <f t="shared" si="1"/>
        <v>0</v>
      </c>
      <c r="E9" s="19" t="s">
        <v>15</v>
      </c>
      <c r="F9" s="17">
        <v>152014</v>
      </c>
      <c r="G9" s="17">
        <f t="shared" si="0"/>
        <v>138436</v>
      </c>
      <c r="H9" s="17">
        <v>-13578</v>
      </c>
    </row>
    <row r="10" spans="1:8" s="5" customFormat="1" ht="18" customHeight="1">
      <c r="A10" s="20" t="s">
        <v>16</v>
      </c>
      <c r="B10" s="17">
        <v>26000</v>
      </c>
      <c r="C10" s="17">
        <v>26000</v>
      </c>
      <c r="D10" s="17">
        <f t="shared" si="1"/>
        <v>0</v>
      </c>
      <c r="E10" s="19" t="s">
        <v>17</v>
      </c>
      <c r="F10" s="17">
        <v>412913</v>
      </c>
      <c r="G10" s="17">
        <f t="shared" si="0"/>
        <v>409062</v>
      </c>
      <c r="H10" s="17">
        <v>-3851</v>
      </c>
    </row>
    <row r="11" spans="1:8" s="5" customFormat="1" ht="18" customHeight="1">
      <c r="A11" s="20" t="s">
        <v>18</v>
      </c>
      <c r="B11" s="17">
        <v>95000</v>
      </c>
      <c r="C11" s="17">
        <v>95000</v>
      </c>
      <c r="D11" s="17">
        <f t="shared" si="1"/>
        <v>0</v>
      </c>
      <c r="E11" s="19" t="s">
        <v>19</v>
      </c>
      <c r="F11" s="17">
        <v>116411</v>
      </c>
      <c r="G11" s="17">
        <f t="shared" si="0"/>
        <v>125974</v>
      </c>
      <c r="H11" s="17">
        <v>9563</v>
      </c>
    </row>
    <row r="12" spans="1:8" s="5" customFormat="1" ht="18" customHeight="1">
      <c r="A12" s="20" t="s">
        <v>20</v>
      </c>
      <c r="B12" s="17">
        <v>47000</v>
      </c>
      <c r="C12" s="17">
        <v>47000</v>
      </c>
      <c r="D12" s="17">
        <f t="shared" si="1"/>
        <v>0</v>
      </c>
      <c r="E12" s="19" t="s">
        <v>21</v>
      </c>
      <c r="F12" s="17">
        <v>30775</v>
      </c>
      <c r="G12" s="17">
        <f t="shared" si="0"/>
        <v>26014</v>
      </c>
      <c r="H12" s="17">
        <v>-4761</v>
      </c>
    </row>
    <row r="13" spans="1:8" s="5" customFormat="1" ht="18" customHeight="1">
      <c r="A13" s="20" t="s">
        <v>22</v>
      </c>
      <c r="B13" s="17">
        <v>12000</v>
      </c>
      <c r="C13" s="17">
        <v>12000</v>
      </c>
      <c r="D13" s="17">
        <f t="shared" si="1"/>
        <v>0</v>
      </c>
      <c r="E13" s="19" t="s">
        <v>23</v>
      </c>
      <c r="F13" s="17">
        <v>259551</v>
      </c>
      <c r="G13" s="17">
        <f t="shared" si="0"/>
        <v>258947</v>
      </c>
      <c r="H13" s="17">
        <v>-604</v>
      </c>
    </row>
    <row r="14" spans="1:8" s="5" customFormat="1" ht="18" customHeight="1">
      <c r="A14" s="20" t="s">
        <v>24</v>
      </c>
      <c r="B14" s="17">
        <v>285000</v>
      </c>
      <c r="C14" s="17">
        <v>285000</v>
      </c>
      <c r="D14" s="17">
        <f t="shared" si="1"/>
        <v>0</v>
      </c>
      <c r="E14" s="19" t="s">
        <v>25</v>
      </c>
      <c r="F14" s="17"/>
      <c r="G14" s="17">
        <f t="shared" si="0"/>
        <v>0</v>
      </c>
      <c r="H14" s="17"/>
    </row>
    <row r="15" spans="1:8" s="5" customFormat="1" ht="18" customHeight="1">
      <c r="A15" s="20" t="s">
        <v>26</v>
      </c>
      <c r="B15" s="17">
        <f>SUM(B16:B21)</f>
        <v>134000</v>
      </c>
      <c r="C15" s="17">
        <f>SUM(C16:C21)</f>
        <v>134000</v>
      </c>
      <c r="D15" s="17">
        <f t="shared" si="1"/>
        <v>0</v>
      </c>
      <c r="E15" s="19" t="s">
        <v>27</v>
      </c>
      <c r="F15" s="17">
        <v>180639</v>
      </c>
      <c r="G15" s="17">
        <f t="shared" si="0"/>
        <v>191672</v>
      </c>
      <c r="H15" s="17">
        <v>11033</v>
      </c>
    </row>
    <row r="16" spans="1:8" s="5" customFormat="1" ht="18" customHeight="1">
      <c r="A16" s="21" t="s">
        <v>28</v>
      </c>
      <c r="B16" s="17">
        <v>480</v>
      </c>
      <c r="C16" s="17">
        <v>480</v>
      </c>
      <c r="D16" s="17">
        <f t="shared" si="1"/>
        <v>0</v>
      </c>
      <c r="E16" s="19" t="s">
        <v>29</v>
      </c>
      <c r="F16" s="17">
        <v>32949</v>
      </c>
      <c r="G16" s="17">
        <f t="shared" si="0"/>
        <v>32522</v>
      </c>
      <c r="H16" s="17">
        <v>-427</v>
      </c>
    </row>
    <row r="17" spans="1:8" s="6" customFormat="1" ht="18" customHeight="1">
      <c r="A17" s="21" t="s">
        <v>30</v>
      </c>
      <c r="B17" s="17">
        <v>30000</v>
      </c>
      <c r="C17" s="17">
        <v>30000</v>
      </c>
      <c r="D17" s="17">
        <f t="shared" si="1"/>
        <v>0</v>
      </c>
      <c r="E17" s="19" t="s">
        <v>31</v>
      </c>
      <c r="F17" s="17">
        <v>182521</v>
      </c>
      <c r="G17" s="17">
        <f t="shared" si="0"/>
        <v>179980</v>
      </c>
      <c r="H17" s="17">
        <v>-2541</v>
      </c>
    </row>
    <row r="18" spans="1:8" s="5" customFormat="1" ht="18" customHeight="1">
      <c r="A18" s="21" t="s">
        <v>32</v>
      </c>
      <c r="B18" s="17">
        <v>21000</v>
      </c>
      <c r="C18" s="17">
        <v>21000</v>
      </c>
      <c r="D18" s="17">
        <f t="shared" si="1"/>
        <v>0</v>
      </c>
      <c r="E18" s="19" t="s">
        <v>33</v>
      </c>
      <c r="F18" s="17">
        <v>126453</v>
      </c>
      <c r="G18" s="17">
        <f t="shared" si="0"/>
        <v>128864</v>
      </c>
      <c r="H18" s="17">
        <v>2411</v>
      </c>
    </row>
    <row r="19" spans="1:8" s="5" customFormat="1" ht="18" customHeight="1">
      <c r="A19" s="21" t="s">
        <v>34</v>
      </c>
      <c r="B19" s="17">
        <v>73000</v>
      </c>
      <c r="C19" s="17">
        <v>73000</v>
      </c>
      <c r="D19" s="17">
        <f t="shared" si="1"/>
        <v>0</v>
      </c>
      <c r="E19" s="19" t="s">
        <v>35</v>
      </c>
      <c r="F19" s="17">
        <v>62598</v>
      </c>
      <c r="G19" s="17">
        <f t="shared" si="0"/>
        <v>55654</v>
      </c>
      <c r="H19" s="17">
        <v>-6944</v>
      </c>
    </row>
    <row r="20" spans="1:8" s="5" customFormat="1" ht="18" customHeight="1">
      <c r="A20" s="21" t="s">
        <v>36</v>
      </c>
      <c r="B20" s="17">
        <v>9000</v>
      </c>
      <c r="C20" s="17">
        <v>9000</v>
      </c>
      <c r="D20" s="17">
        <f t="shared" si="1"/>
        <v>0</v>
      </c>
      <c r="E20" s="19" t="s">
        <v>37</v>
      </c>
      <c r="F20" s="17">
        <v>50932</v>
      </c>
      <c r="G20" s="17">
        <f t="shared" si="0"/>
        <v>76224</v>
      </c>
      <c r="H20" s="17">
        <v>25292</v>
      </c>
    </row>
    <row r="21" spans="1:8" s="5" customFormat="1" ht="18" customHeight="1">
      <c r="A21" s="21" t="s">
        <v>38</v>
      </c>
      <c r="B21" s="17">
        <v>520</v>
      </c>
      <c r="C21" s="17">
        <v>520</v>
      </c>
      <c r="D21" s="17"/>
      <c r="E21" s="19" t="s">
        <v>39</v>
      </c>
      <c r="F21" s="17">
        <v>4012</v>
      </c>
      <c r="G21" s="17">
        <f t="shared" si="0"/>
        <v>3990</v>
      </c>
      <c r="H21" s="17">
        <v>-22</v>
      </c>
    </row>
    <row r="22" spans="1:8" s="5" customFormat="1" ht="18" customHeight="1">
      <c r="A22" s="16" t="s">
        <v>40</v>
      </c>
      <c r="B22" s="17">
        <f>B23+B24+B35+B36+B37+B38+B39</f>
        <v>180000</v>
      </c>
      <c r="C22" s="17">
        <f>C23+C24+C35+C36+C37+C38+C39</f>
        <v>180000</v>
      </c>
      <c r="D22" s="17">
        <f>C22-B22</f>
        <v>0</v>
      </c>
      <c r="E22" s="19" t="s">
        <v>41</v>
      </c>
      <c r="F22" s="17">
        <v>45</v>
      </c>
      <c r="G22" s="17">
        <f t="shared" si="0"/>
        <v>25</v>
      </c>
      <c r="H22" s="17">
        <v>-20</v>
      </c>
    </row>
    <row r="23" spans="1:8" s="5" customFormat="1" ht="18" customHeight="1">
      <c r="A23" s="20" t="s">
        <v>42</v>
      </c>
      <c r="B23" s="17"/>
      <c r="C23" s="17"/>
      <c r="D23" s="17">
        <f>C23-B23</f>
        <v>0</v>
      </c>
      <c r="E23" s="19" t="s">
        <v>43</v>
      </c>
      <c r="F23" s="17">
        <v>38498</v>
      </c>
      <c r="G23" s="17">
        <f t="shared" si="0"/>
        <v>35313</v>
      </c>
      <c r="H23" s="17">
        <v>-3185</v>
      </c>
    </row>
    <row r="24" spans="1:8" s="5" customFormat="1" ht="18" customHeight="1">
      <c r="A24" s="20" t="s">
        <v>44</v>
      </c>
      <c r="B24" s="17">
        <f>SUM(B25:B34)</f>
        <v>106195</v>
      </c>
      <c r="C24" s="17">
        <f>SUM(C25:C34)</f>
        <v>106195</v>
      </c>
      <c r="D24" s="17"/>
      <c r="E24" s="19" t="s">
        <v>45</v>
      </c>
      <c r="F24" s="17">
        <v>55895</v>
      </c>
      <c r="G24" s="17">
        <f t="shared" si="0"/>
        <v>55889</v>
      </c>
      <c r="H24" s="17">
        <v>-6</v>
      </c>
    </row>
    <row r="25" spans="1:8" s="5" customFormat="1" ht="18" customHeight="1">
      <c r="A25" s="21" t="s">
        <v>46</v>
      </c>
      <c r="B25" s="17"/>
      <c r="C25" s="17"/>
      <c r="D25" s="17"/>
      <c r="E25" s="19" t="s">
        <v>47</v>
      </c>
      <c r="F25" s="17">
        <v>6815</v>
      </c>
      <c r="G25" s="17">
        <f t="shared" si="0"/>
        <v>1922</v>
      </c>
      <c r="H25" s="17">
        <v>-4893</v>
      </c>
    </row>
    <row r="26" spans="1:8" s="7" customFormat="1" ht="18" customHeight="1">
      <c r="A26" s="21" t="s">
        <v>48</v>
      </c>
      <c r="B26" s="17">
        <v>38000</v>
      </c>
      <c r="C26" s="17">
        <v>38000</v>
      </c>
      <c r="D26" s="17"/>
      <c r="E26" s="19" t="s">
        <v>49</v>
      </c>
      <c r="F26" s="17">
        <v>22937</v>
      </c>
      <c r="G26" s="17">
        <f t="shared" si="0"/>
        <v>23459</v>
      </c>
      <c r="H26" s="17">
        <v>522</v>
      </c>
    </row>
    <row r="27" spans="1:8" s="7" customFormat="1" ht="18" customHeight="1">
      <c r="A27" s="21" t="s">
        <v>50</v>
      </c>
      <c r="B27" s="17">
        <v>18000</v>
      </c>
      <c r="C27" s="17">
        <v>18000</v>
      </c>
      <c r="D27" s="17"/>
      <c r="E27" s="19" t="s">
        <v>51</v>
      </c>
      <c r="F27" s="17">
        <v>10000</v>
      </c>
      <c r="G27" s="17">
        <f t="shared" si="0"/>
        <v>21000</v>
      </c>
      <c r="H27" s="17">
        <v>11000</v>
      </c>
    </row>
    <row r="28" spans="1:8" s="7" customFormat="1" ht="18" customHeight="1">
      <c r="A28" s="21" t="s">
        <v>52</v>
      </c>
      <c r="B28" s="17">
        <v>1000</v>
      </c>
      <c r="C28" s="17">
        <v>1000</v>
      </c>
      <c r="D28" s="17"/>
      <c r="E28" s="19" t="s">
        <v>53</v>
      </c>
      <c r="F28" s="17">
        <v>37839</v>
      </c>
      <c r="G28" s="17">
        <f t="shared" si="0"/>
        <v>72665</v>
      </c>
      <c r="H28" s="17">
        <v>34826</v>
      </c>
    </row>
    <row r="29" spans="1:8" s="7" customFormat="1" ht="18" customHeight="1">
      <c r="A29" s="21" t="s">
        <v>54</v>
      </c>
      <c r="B29" s="17">
        <v>2000</v>
      </c>
      <c r="C29" s="17">
        <v>2000</v>
      </c>
      <c r="D29" s="17"/>
      <c r="E29" s="19" t="s">
        <v>55</v>
      </c>
      <c r="F29" s="17">
        <v>12825</v>
      </c>
      <c r="G29" s="17">
        <f t="shared" si="0"/>
        <v>12825</v>
      </c>
      <c r="H29" s="17"/>
    </row>
    <row r="30" spans="1:8" s="7" customFormat="1" ht="18" customHeight="1">
      <c r="A30" s="21" t="s">
        <v>56</v>
      </c>
      <c r="B30" s="17">
        <v>9594</v>
      </c>
      <c r="C30" s="17">
        <v>9594</v>
      </c>
      <c r="D30" s="17"/>
      <c r="E30" s="19" t="s">
        <v>57</v>
      </c>
      <c r="F30" s="17">
        <v>6</v>
      </c>
      <c r="G30" s="17">
        <f t="shared" si="0"/>
        <v>6</v>
      </c>
      <c r="H30" s="17"/>
    </row>
    <row r="31" spans="1:8" s="7" customFormat="1" ht="18" customHeight="1">
      <c r="A31" s="21" t="s">
        <v>58</v>
      </c>
      <c r="B31" s="17">
        <v>1</v>
      </c>
      <c r="C31" s="17">
        <v>1</v>
      </c>
      <c r="D31" s="17"/>
      <c r="E31" s="22" t="s">
        <v>59</v>
      </c>
      <c r="F31" s="17">
        <v>264147</v>
      </c>
      <c r="G31" s="17">
        <f t="shared" si="0"/>
        <v>264147</v>
      </c>
      <c r="H31" s="17"/>
    </row>
    <row r="32" spans="1:8" s="7" customFormat="1" ht="18" customHeight="1">
      <c r="A32" s="23" t="s">
        <v>60</v>
      </c>
      <c r="B32" s="17">
        <v>1600</v>
      </c>
      <c r="C32" s="17">
        <v>1600</v>
      </c>
      <c r="D32" s="17"/>
      <c r="E32" s="24" t="s">
        <v>61</v>
      </c>
      <c r="F32" s="17">
        <v>48125</v>
      </c>
      <c r="G32" s="17">
        <f t="shared" si="0"/>
        <v>21931</v>
      </c>
      <c r="H32" s="17">
        <v>-26194</v>
      </c>
    </row>
    <row r="33" spans="1:8" s="7" customFormat="1" ht="18" customHeight="1">
      <c r="A33" s="23" t="s">
        <v>62</v>
      </c>
      <c r="B33" s="17">
        <v>15000</v>
      </c>
      <c r="C33" s="17">
        <v>15000</v>
      </c>
      <c r="D33" s="17"/>
      <c r="E33" s="24" t="s">
        <v>63</v>
      </c>
      <c r="F33" s="17"/>
      <c r="G33" s="17">
        <f t="shared" si="0"/>
        <v>0</v>
      </c>
      <c r="H33" s="17"/>
    </row>
    <row r="34" spans="1:8" s="6" customFormat="1" ht="18" customHeight="1">
      <c r="A34" s="23" t="s">
        <v>64</v>
      </c>
      <c r="B34" s="17">
        <v>21000</v>
      </c>
      <c r="C34" s="17">
        <v>21000</v>
      </c>
      <c r="D34" s="17"/>
      <c r="E34" s="24" t="s">
        <v>65</v>
      </c>
      <c r="F34" s="17"/>
      <c r="G34" s="17">
        <f t="shared" si="0"/>
        <v>0</v>
      </c>
      <c r="H34" s="17"/>
    </row>
    <row r="35" spans="1:8" s="6" customFormat="1" ht="18" customHeight="1">
      <c r="A35" s="20" t="s">
        <v>66</v>
      </c>
      <c r="B35" s="17">
        <v>18465</v>
      </c>
      <c r="C35" s="17">
        <v>18465</v>
      </c>
      <c r="D35" s="17"/>
      <c r="E35" s="25"/>
      <c r="F35" s="17"/>
      <c r="G35" s="17">
        <f t="shared" si="0"/>
        <v>0</v>
      </c>
      <c r="H35" s="17"/>
    </row>
    <row r="36" spans="1:8" s="6" customFormat="1" ht="18" customHeight="1">
      <c r="A36" s="20" t="s">
        <v>67</v>
      </c>
      <c r="B36" s="17">
        <v>11798</v>
      </c>
      <c r="C36" s="17">
        <v>11798</v>
      </c>
      <c r="D36" s="17">
        <f>C36-B36</f>
        <v>0</v>
      </c>
      <c r="E36" s="25"/>
      <c r="F36" s="17"/>
      <c r="G36" s="17">
        <f t="shared" si="0"/>
        <v>0</v>
      </c>
      <c r="H36" s="17"/>
    </row>
    <row r="37" spans="1:8" s="6" customFormat="1" ht="18" customHeight="1">
      <c r="A37" s="20" t="s">
        <v>68</v>
      </c>
      <c r="B37" s="17">
        <v>42397</v>
      </c>
      <c r="C37" s="17">
        <v>42397</v>
      </c>
      <c r="D37" s="17">
        <f>C37-B37</f>
        <v>0</v>
      </c>
      <c r="E37" s="25"/>
      <c r="F37" s="17"/>
      <c r="G37" s="17">
        <f t="shared" si="0"/>
        <v>0</v>
      </c>
      <c r="H37" s="17"/>
    </row>
    <row r="38" spans="1:8" s="6" customFormat="1" ht="18" customHeight="1">
      <c r="A38" s="20" t="s">
        <v>69</v>
      </c>
      <c r="B38" s="17">
        <v>1033</v>
      </c>
      <c r="C38" s="17">
        <v>1033</v>
      </c>
      <c r="D38" s="17"/>
      <c r="E38" s="25"/>
      <c r="F38" s="17"/>
      <c r="G38" s="17">
        <f t="shared" si="0"/>
        <v>0</v>
      </c>
      <c r="H38" s="17"/>
    </row>
    <row r="39" spans="1:8" s="6" customFormat="1" ht="18" customHeight="1">
      <c r="A39" s="20" t="s">
        <v>70</v>
      </c>
      <c r="B39" s="17">
        <v>112</v>
      </c>
      <c r="C39" s="17">
        <v>112</v>
      </c>
      <c r="D39" s="17"/>
      <c r="E39" s="25"/>
      <c r="F39" s="17"/>
      <c r="G39" s="17">
        <f t="shared" si="0"/>
        <v>0</v>
      </c>
      <c r="H39" s="17"/>
    </row>
    <row r="40" spans="1:8" s="6" customFormat="1" ht="18" customHeight="1">
      <c r="A40" s="16" t="s">
        <v>71</v>
      </c>
      <c r="B40" s="17">
        <v>293775</v>
      </c>
      <c r="C40" s="17">
        <v>299175</v>
      </c>
      <c r="D40" s="17">
        <f>C40-B40</f>
        <v>5400</v>
      </c>
      <c r="E40" s="25"/>
      <c r="F40" s="17"/>
      <c r="G40" s="17">
        <f t="shared" si="0"/>
        <v>0</v>
      </c>
      <c r="H40" s="17"/>
    </row>
    <row r="41" spans="1:8" s="6" customFormat="1" ht="18" customHeight="1">
      <c r="A41" s="16" t="s">
        <v>72</v>
      </c>
      <c r="B41" s="17">
        <f>SUM(B42:B44)</f>
        <v>917422</v>
      </c>
      <c r="C41" s="17">
        <f>SUM(C42:C44)</f>
        <v>917422</v>
      </c>
      <c r="D41" s="17">
        <f>C41-B41</f>
        <v>0</v>
      </c>
      <c r="E41" s="25"/>
      <c r="F41" s="17"/>
      <c r="G41" s="17">
        <f t="shared" si="0"/>
        <v>0</v>
      </c>
      <c r="H41" s="17"/>
    </row>
    <row r="42" spans="1:8" s="6" customFormat="1" ht="18" customHeight="1">
      <c r="A42" s="26" t="s">
        <v>73</v>
      </c>
      <c r="B42" s="17">
        <v>778500</v>
      </c>
      <c r="C42" s="17">
        <v>778500</v>
      </c>
      <c r="D42" s="17">
        <f>C42-B42</f>
        <v>0</v>
      </c>
      <c r="E42" s="25"/>
      <c r="F42" s="17"/>
      <c r="G42" s="17">
        <f t="shared" si="0"/>
        <v>0</v>
      </c>
      <c r="H42" s="17"/>
    </row>
    <row r="43" spans="1:8" s="6" customFormat="1" ht="18" customHeight="1">
      <c r="A43" s="26" t="s">
        <v>74</v>
      </c>
      <c r="B43" s="17">
        <v>8990</v>
      </c>
      <c r="C43" s="17">
        <v>8990</v>
      </c>
      <c r="D43" s="17">
        <f>C43-B43</f>
        <v>0</v>
      </c>
      <c r="E43" s="25"/>
      <c r="F43" s="17"/>
      <c r="G43" s="17">
        <f t="shared" si="0"/>
        <v>0</v>
      </c>
      <c r="H43" s="17"/>
    </row>
    <row r="44" spans="1:8" s="6" customFormat="1" ht="18" customHeight="1">
      <c r="A44" s="26" t="s">
        <v>75</v>
      </c>
      <c r="B44" s="17">
        <v>129932</v>
      </c>
      <c r="C44" s="17">
        <v>129932</v>
      </c>
      <c r="D44" s="17"/>
      <c r="E44" s="25"/>
      <c r="F44" s="17"/>
      <c r="G44" s="17">
        <f t="shared" si="0"/>
        <v>0</v>
      </c>
      <c r="H44" s="17"/>
    </row>
    <row r="45" spans="1:8" s="6" customFormat="1" ht="18" customHeight="1">
      <c r="A45" s="16" t="s">
        <v>76</v>
      </c>
      <c r="B45" s="17">
        <v>42191</v>
      </c>
      <c r="C45" s="17">
        <v>42191</v>
      </c>
      <c r="D45" s="17">
        <f>C45-B45</f>
        <v>0</v>
      </c>
      <c r="E45" s="25"/>
      <c r="F45" s="17"/>
      <c r="G45" s="17">
        <f t="shared" si="0"/>
        <v>0</v>
      </c>
      <c r="H45" s="17"/>
    </row>
    <row r="46" spans="1:8" s="6" customFormat="1" ht="18" customHeight="1">
      <c r="A46" s="16" t="s">
        <v>77</v>
      </c>
      <c r="B46" s="17"/>
      <c r="C46" s="17">
        <v>20806</v>
      </c>
      <c r="D46" s="17">
        <f>C46-B46</f>
        <v>20806</v>
      </c>
      <c r="E46" s="25"/>
      <c r="F46" s="17"/>
      <c r="G46" s="17">
        <f t="shared" si="0"/>
        <v>0</v>
      </c>
      <c r="H46" s="17"/>
    </row>
    <row r="47" spans="1:8" s="6" customFormat="1" ht="18" customHeight="1">
      <c r="A47" s="16" t="s">
        <v>78</v>
      </c>
      <c r="B47" s="17">
        <v>28665</v>
      </c>
      <c r="C47" s="17">
        <v>28665</v>
      </c>
      <c r="D47" s="17">
        <f>C47-B47</f>
        <v>0</v>
      </c>
      <c r="E47" s="25"/>
      <c r="F47" s="17"/>
      <c r="G47" s="17">
        <f t="shared" si="0"/>
        <v>0</v>
      </c>
      <c r="H47" s="17"/>
    </row>
    <row r="48" spans="1:8" s="6" customFormat="1" ht="18" customHeight="1">
      <c r="A48" s="27" t="s">
        <v>79</v>
      </c>
      <c r="B48" s="17">
        <f>B6+B40+B41+B45+B46+B47</f>
        <v>2362053</v>
      </c>
      <c r="C48" s="17">
        <f>C6+C40+C41+C45+C46+C47</f>
        <v>2388259</v>
      </c>
      <c r="D48" s="17">
        <f>C48-B48</f>
        <v>26206</v>
      </c>
      <c r="E48" s="28" t="s">
        <v>80</v>
      </c>
      <c r="F48" s="17">
        <f>F6+F31+F32</f>
        <v>2362053</v>
      </c>
      <c r="G48" s="17">
        <f>G6+G31+G32</f>
        <v>2388259</v>
      </c>
      <c r="H48" s="17">
        <f>SUM(H6+H31+H32+H33+H34)</f>
        <v>26206</v>
      </c>
    </row>
    <row r="49" ht="26.25" customHeight="1">
      <c r="G49" s="8">
        <f>C48-G48</f>
        <v>0</v>
      </c>
    </row>
    <row r="50" ht="26.25" customHeight="1">
      <c r="H50" s="29"/>
    </row>
    <row r="51" ht="26.25" customHeight="1"/>
    <row r="52" ht="26.25" customHeight="1"/>
    <row r="53" ht="26.25" customHeight="1"/>
    <row r="54" ht="26.25" customHeight="1"/>
  </sheetData>
  <sheetProtection/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35433070866141736" right="0.35433070866141736" top="0.9842519685039371" bottom="0.9842519685039371" header="0.5118110236220472" footer="0.5118110236220472"/>
  <pageSetup firstPageNumber="7" useFirstPageNumber="1" horizontalDpi="600" verticalDpi="600" orientation="landscape" paperSize="9" scale="95"/>
  <headerFooter scaleWithDoc="0" alignWithMargins="0">
    <oddFooter>&amp;C- &amp;P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西芹</cp:lastModifiedBy>
  <dcterms:created xsi:type="dcterms:W3CDTF">2020-08-27T08:42:12Z</dcterms:created>
  <dcterms:modified xsi:type="dcterms:W3CDTF">2020-08-27T08:44:23Z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